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Objects="none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BM\Desktop\H.E.O\BAI_VIET\Ke_Toan\Tien\PhieuThu_Chi\"/>
    </mc:Choice>
  </mc:AlternateContent>
  <xr:revisionPtr revIDLastSave="0" documentId="13_ncr:1_{75475311-D3B2-4BF5-A4AF-C102FE0ACB39}" xr6:coauthVersionLast="44" xr6:coauthVersionMax="44" xr10:uidLastSave="{00000000-0000-0000-0000-000000000000}"/>
  <bookViews>
    <workbookView xWindow="-110" yWindow="-110" windowWidth="19420" windowHeight="11020" xr2:uid="{1D7979AB-003E-4E72-A2CB-D8160EEE1A6F}"/>
  </bookViews>
  <sheets>
    <sheet name="PhieuThu_Chi" sheetId="2" r:id="rId1"/>
    <sheet name="DATA_VD" sheetId="3" r:id="rId2"/>
    <sheet name="Sheet1" sheetId="1" r:id="rId3"/>
  </sheets>
  <definedNames>
    <definedName name="DATA">DATA_VD!$B$5:$I$7</definedName>
    <definedName name="_xlnm.Print_Area" localSheetId="0">PhieuThu_Chi!$B$2:$L$31</definedName>
    <definedName name="SO_PHIEU">DATA_VD!$C$5:$C$7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D14" i="2"/>
  <c r="B5" i="3"/>
  <c r="B6" i="3" s="1"/>
  <c r="B7" i="3" s="1"/>
  <c r="D4" i="1"/>
  <c r="C4" i="1"/>
  <c r="C14" i="2" l="1"/>
  <c r="I2" i="2"/>
  <c r="K20" i="2"/>
  <c r="K10" i="2"/>
  <c r="C12" i="2"/>
  <c r="F12" i="2"/>
  <c r="D13" i="2"/>
  <c r="G20" i="2"/>
  <c r="K9" i="2"/>
  <c r="E7" i="2"/>
  <c r="I19" i="2" s="1"/>
</calcChain>
</file>

<file path=xl/sharedStrings.xml><?xml version="1.0" encoding="utf-8"?>
<sst xmlns="http://schemas.openxmlformats.org/spreadsheetml/2006/main" count="74" uniqueCount="67">
  <si>
    <t>PHIẾU THU</t>
  </si>
  <si>
    <t>PHIẾU CHI</t>
  </si>
  <si>
    <t>01 - TT</t>
  </si>
  <si>
    <t>02 - TT</t>
  </si>
  <si>
    <t>Tên người nộp tiền</t>
  </si>
  <si>
    <t>Tên người nhận tiền</t>
  </si>
  <si>
    <t>Lý do</t>
  </si>
  <si>
    <t>Lý do thu</t>
  </si>
  <si>
    <t>Lý do chi</t>
  </si>
  <si>
    <t>Đơn vị:</t>
  </si>
  <si>
    <t>(Ban hành theo Thông tư số 200/2014/TT-BTC</t>
  </si>
  <si>
    <t>Địa chỉ:</t>
  </si>
  <si>
    <t>Ngày 22/12/2014 của Bộ Tài chính)</t>
  </si>
  <si>
    <t>Quyển số:</t>
  </si>
  <si>
    <t>Số:</t>
  </si>
  <si>
    <t>Nợ:</t>
  </si>
  <si>
    <t>Có:</t>
  </si>
  <si>
    <t>Số tiền:</t>
  </si>
  <si>
    <t>Bằng chữ:</t>
  </si>
  <si>
    <t>Kèm theo:</t>
  </si>
  <si>
    <t>Chứng từ gốc.</t>
  </si>
  <si>
    <t>Giám đốc</t>
  </si>
  <si>
    <t>Kế toán trưởng</t>
  </si>
  <si>
    <t>Người lập</t>
  </si>
  <si>
    <t>(Ký, họ tên, đóng dấu)</t>
  </si>
  <si>
    <t>(Ký, họ tên)</t>
  </si>
  <si>
    <t>Đã nhận đủ số tiền (viết bằng chữ):</t>
  </si>
  <si>
    <t>Tỷ giá ngoại tệ (vàng bạc, đá quý):</t>
  </si>
  <si>
    <t>Số tiền quy đổi:</t>
  </si>
  <si>
    <t>(Liên gửi ra ngoài phải đóng dấu)</t>
  </si>
  <si>
    <t>Người nộp tiền</t>
  </si>
  <si>
    <t>Thủ quỹ</t>
  </si>
  <si>
    <t>Người nhận tiền</t>
  </si>
  <si>
    <t>- Mẫu số</t>
  </si>
  <si>
    <t>- Tên phiếu</t>
  </si>
  <si>
    <t>- Tên đối tượng</t>
  </si>
  <si>
    <t>- Lý do</t>
  </si>
  <si>
    <t>- Vị trí chữ ký thứ 3</t>
  </si>
  <si>
    <t>- Vị trí chữ ký thứ 5</t>
  </si>
  <si>
    <t>="Mẫu số 0" &amp; IF(LEFT(K8,2)="PT",1,2) &amp; " - TT"</t>
  </si>
  <si>
    <t>="PHIẾU " &amp; IF(LEFT(K8,2)="PT","THU","CHI")</t>
  </si>
  <si>
    <t>="Lý do " &amp; IF(LEFT(K8,2)= "PT","nộp","chi") &amp; ":"</t>
  </si>
  <si>
    <t>=IF(LEFT(K8,2)="PT","Người nộp","Thủ quỹ")</t>
  </si>
  <si>
    <t>=IF(LEFT(K8,2)="PT","Thủ quỹ","Người nhận")</t>
  </si>
  <si>
    <t>CÔNG THỨC BIỆN LUẬN</t>
  </si>
  <si>
    <t>CHỈ TIÊU</t>
  </si>
  <si>
    <t>="Họ và tên người "&amp;IF(LEFT(K8,2)="PT","nộp","nhận")&amp;" tiền:"</t>
  </si>
  <si>
    <t>DATA Ví dụ</t>
  </si>
  <si>
    <t>Ngày</t>
  </si>
  <si>
    <t>Số phiếu</t>
  </si>
  <si>
    <t>Đối tượng</t>
  </si>
  <si>
    <t>Địa chỉ</t>
  </si>
  <si>
    <t>Số tiền</t>
  </si>
  <si>
    <t>PT0023</t>
  </si>
  <si>
    <t>PC0005</t>
  </si>
  <si>
    <t>PT0024</t>
  </si>
  <si>
    <t>Nguyễn văn A</t>
  </si>
  <si>
    <t>Hà Nội</t>
  </si>
  <si>
    <t>Quận 7 - TP.HCM</t>
  </si>
  <si>
    <t>Hà Tĩnh</t>
  </si>
  <si>
    <t>Thu tiền bán hàng</t>
  </si>
  <si>
    <t>Chi tiền tiếp khách</t>
  </si>
  <si>
    <t>Trần Thị C</t>
  </si>
  <si>
    <t>Lê Đình D</t>
  </si>
  <si>
    <t>Nợ</t>
  </si>
  <si>
    <t>Có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</si>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</sst>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9" formatCode="_(* #,##0_);_(* \(#,##0\);_(* &quot;-&quot;??_);_(@_)"/>
    <numFmt numFmtId="171" formatCode="&quot;Ngày&quot;\ dd\ &quot;tháng&quot;\ mm\ &quot;năm&quot;\ yyyy\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i/>
      <sz val="12"/>
      <name val="Times New Roman"/>
      <family val="1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3" applyNumberFormat="0" applyFont="0" applyAlignment="0" applyProtection="0"/>
    <xf numFmtId="0" fontId="6" fillId="0" borderId="0"/>
  </cellStyleXfs>
  <cellXfs count="33">
    <xf numFmtId="0" fontId="0" fillId="0" borderId="0" xfId="0"/>
    <xf numFmtId="0" fontId="7" fillId="0" borderId="0" xfId="6" applyFont="1"/>
    <xf numFmtId="0" fontId="8" fillId="0" borderId="0" xfId="6" applyFont="1"/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centerContinuous" vertical="center"/>
    </xf>
    <xf numFmtId="0" fontId="9" fillId="0" borderId="0" xfId="6" applyFont="1" applyAlignment="1">
      <alignment horizontal="center"/>
    </xf>
    <xf numFmtId="0" fontId="11" fillId="0" borderId="0" xfId="6" applyFont="1" applyAlignment="1">
      <alignment horizontal="center"/>
    </xf>
    <xf numFmtId="0" fontId="11" fillId="0" borderId="0" xfId="6" applyFont="1"/>
    <xf numFmtId="0" fontId="8" fillId="0" borderId="0" xfId="6" applyFont="1" applyAlignment="1">
      <alignment horizontal="center"/>
    </xf>
    <xf numFmtId="0" fontId="8" fillId="0" borderId="0" xfId="6" applyFont="1" applyAlignment="1">
      <alignment horizontal="left"/>
    </xf>
    <xf numFmtId="0" fontId="5" fillId="0" borderId="4" xfId="0" applyFont="1" applyBorder="1"/>
    <xf numFmtId="0" fontId="3" fillId="0" borderId="4" xfId="3" applyFont="1" applyBorder="1" applyAlignment="1">
      <alignment horizontal="center"/>
    </xf>
    <xf numFmtId="0" fontId="0" fillId="0" borderId="0" xfId="0" applyAlignment="1">
      <alignment horizontal="center"/>
    </xf>
    <xf numFmtId="0" fontId="12" fillId="2" borderId="3" xfId="5" applyFont="1"/>
    <xf numFmtId="49" fontId="0" fillId="2" borderId="3" xfId="5" applyNumberFormat="1" applyFont="1" applyAlignment="1">
      <alignment horizontal="left" indent="1"/>
    </xf>
    <xf numFmtId="0" fontId="5" fillId="2" borderId="3" xfId="5" applyFont="1"/>
    <xf numFmtId="14" fontId="4" fillId="0" borderId="5" xfId="4" applyNumberFormat="1" applyBorder="1"/>
    <xf numFmtId="0" fontId="4" fillId="0" borderId="5" xfId="4" applyBorder="1"/>
    <xf numFmtId="0" fontId="13" fillId="4" borderId="5" xfId="4" applyFont="1" applyFill="1" applyBorder="1" applyAlignment="1">
      <alignment horizontal="center"/>
    </xf>
    <xf numFmtId="0" fontId="2" fillId="0" borderId="1" xfId="2"/>
    <xf numFmtId="0" fontId="4" fillId="0" borderId="5" xfId="4" applyBorder="1" applyAlignment="1">
      <alignment horizontal="center"/>
    </xf>
    <xf numFmtId="169" fontId="0" fillId="0" borderId="0" xfId="1" applyNumberFormat="1" applyFont="1"/>
    <xf numFmtId="169" fontId="13" fillId="4" borderId="5" xfId="1" applyNumberFormat="1" applyFont="1" applyFill="1" applyBorder="1" applyAlignment="1">
      <alignment horizontal="center"/>
    </xf>
    <xf numFmtId="169" fontId="4" fillId="0" borderId="5" xfId="1" applyNumberFormat="1" applyFont="1" applyBorder="1"/>
    <xf numFmtId="0" fontId="7" fillId="0" borderId="0" xfId="6" applyFont="1" applyAlignment="1">
      <alignment horizontal="center"/>
    </xf>
    <xf numFmtId="49" fontId="7" fillId="0" borderId="0" xfId="6" applyNumberFormat="1" applyFont="1" applyAlignment="1">
      <alignment horizontal="center"/>
    </xf>
    <xf numFmtId="171" fontId="11" fillId="0" borderId="0" xfId="6" applyNumberFormat="1" applyFont="1" applyAlignment="1">
      <alignment horizontal="right"/>
    </xf>
    <xf numFmtId="3" fontId="8" fillId="0" borderId="0" xfId="1" applyNumberFormat="1" applyFont="1" applyAlignment="1"/>
    <xf numFmtId="0" fontId="14" fillId="3" borderId="0" xfId="0" applyFont="1" applyFill="1" applyAlignment="1">
      <alignment horizontal="center"/>
    </xf>
    <xf numFmtId="0" fontId="8" fillId="0" borderId="0" xfId="6" applyFont="1" applyAlignment="1">
      <alignment horizontal="centerContinuous"/>
    </xf>
    <xf numFmtId="0" fontId="10" fillId="0" borderId="0" xfId="6" applyFont="1" applyAlignment="1">
      <alignment horizontal="centerContinuous"/>
    </xf>
    <xf numFmtId="171" fontId="11" fillId="0" borderId="0" xfId="6" applyNumberFormat="1" applyFont="1" applyAlignment="1"/>
    <xf numFmtId="171" fontId="11" fillId="0" borderId="0" xfId="6" applyNumberFormat="1" applyFont="1" applyAlignment="1">
      <alignment horizontal="left" indent="5"/>
    </xf>
  </cellXfs>
  <cellStyles count="7">
    <cellStyle name="Comma" xfId="1" builtinId="3"/>
    <cellStyle name="Heading 1" xfId="2" builtinId="16"/>
    <cellStyle name="Heading 3" xfId="3" builtinId="18"/>
    <cellStyle name="Normal" xfId="0" builtinId="0"/>
    <cellStyle name="Normal 2" xfId="6" xr:uid="{58D94349-BEA2-4F9E-8206-BF7C393FE9B9}"/>
    <cellStyle name="Note" xfId="5" builtinId="10"/>
    <cellStyle name="Warning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573690</xdr:colOff>
      <xdr:row>17</xdr:row>
      <xdr:rowOff>144517</xdr:rowOff>
    </xdr:from>
    <xdr:to>
      <xdr:col>8</xdr:col>
      <xdr:colOff>554576</xdr:colOff>
      <xdr:row>24</xdr:row>
      <xdr:rowOff>152238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C27F0-C988-4675-A6FD-0EEE915BE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0380" y="3350172"/>
          <a:ext cx="4885714" cy="1295238"/>
        </a:xfrm>
        <a:prstGeom prst="rect">
          <a:avLst/>
        </a:prstGeom>
      </xdr:spPr>
    </xdr:pic>
    <xdr:clientData/>
  </xdr:twoCellAnchor>
  <xdr:twoCellAnchor editAs="oneCell">
    <xdr:from>
      <xdr:col>2</xdr:col>
      <xdr:colOff>573690</xdr:colOff>
      <xdr:row>9</xdr:row>
      <xdr:rowOff>83207</xdr:rowOff>
    </xdr:from>
    <xdr:to>
      <xdr:col>8</xdr:col>
      <xdr:colOff>945052</xdr:colOff>
      <xdr:row>17</xdr:row>
      <xdr:rowOff>126045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EE8296-EA1B-460D-8A95-25C8B2BC6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0380" y="1817414"/>
          <a:ext cx="5276190" cy="1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F4144-DAFC-4445-A54F-AB3603D96404}">
  <sheetPr codeName="Sheet2"/>
  <dimension ref="B2:L30"/>
  <sheetViews>
    <sheetView showGridLines="0" tabSelected="1" view="pageBreakPreview" zoomScaleNormal="100" zoomScaleSheetLayoutView="100" workbookViewId="0">
      <selection activeCell="D16" sqref="D16"/>
    </sheetView>
  </sheetViews>
  <sheetFormatPr defaultRowHeight="16" customHeight="1" x14ac:dyDescent="0.35"/>
  <cols>
    <col min="1" max="1" width="6.81640625" style="1" customWidth="1"/>
    <col min="2" max="2" width="6.26953125" style="1" customWidth="1"/>
    <col min="3" max="3" width="11" style="1" customWidth="1"/>
    <col min="4" max="11" width="9.36328125" style="1" customWidth="1"/>
    <col min="12" max="12" width="1.7265625" style="1" customWidth="1"/>
    <col min="13" max="256" width="8.7265625" style="1"/>
    <col min="257" max="257" width="6.81640625" style="1" customWidth="1"/>
    <col min="258" max="258" width="6.26953125" style="1" customWidth="1"/>
    <col min="259" max="259" width="11" style="1" customWidth="1"/>
    <col min="260" max="267" width="9.36328125" style="1" customWidth="1"/>
    <col min="268" max="268" width="1.7265625" style="1" customWidth="1"/>
    <col min="269" max="512" width="8.7265625" style="1"/>
    <col min="513" max="513" width="6.81640625" style="1" customWidth="1"/>
    <col min="514" max="514" width="6.26953125" style="1" customWidth="1"/>
    <col min="515" max="515" width="11" style="1" customWidth="1"/>
    <col min="516" max="523" width="9.36328125" style="1" customWidth="1"/>
    <col min="524" max="524" width="1.7265625" style="1" customWidth="1"/>
    <col min="525" max="768" width="8.7265625" style="1"/>
    <col min="769" max="769" width="6.81640625" style="1" customWidth="1"/>
    <col min="770" max="770" width="6.26953125" style="1" customWidth="1"/>
    <col min="771" max="771" width="11" style="1" customWidth="1"/>
    <col min="772" max="779" width="9.36328125" style="1" customWidth="1"/>
    <col min="780" max="780" width="1.7265625" style="1" customWidth="1"/>
    <col min="781" max="1024" width="8.7265625" style="1"/>
    <col min="1025" max="1025" width="6.81640625" style="1" customWidth="1"/>
    <col min="1026" max="1026" width="6.26953125" style="1" customWidth="1"/>
    <col min="1027" max="1027" width="11" style="1" customWidth="1"/>
    <col min="1028" max="1035" width="9.36328125" style="1" customWidth="1"/>
    <col min="1036" max="1036" width="1.7265625" style="1" customWidth="1"/>
    <col min="1037" max="1280" width="8.7265625" style="1"/>
    <col min="1281" max="1281" width="6.81640625" style="1" customWidth="1"/>
    <col min="1282" max="1282" width="6.26953125" style="1" customWidth="1"/>
    <col min="1283" max="1283" width="11" style="1" customWidth="1"/>
    <col min="1284" max="1291" width="9.36328125" style="1" customWidth="1"/>
    <col min="1292" max="1292" width="1.7265625" style="1" customWidth="1"/>
    <col min="1293" max="1536" width="8.7265625" style="1"/>
    <col min="1537" max="1537" width="6.81640625" style="1" customWidth="1"/>
    <col min="1538" max="1538" width="6.26953125" style="1" customWidth="1"/>
    <col min="1539" max="1539" width="11" style="1" customWidth="1"/>
    <col min="1540" max="1547" width="9.36328125" style="1" customWidth="1"/>
    <col min="1548" max="1548" width="1.7265625" style="1" customWidth="1"/>
    <col min="1549" max="1792" width="8.7265625" style="1"/>
    <col min="1793" max="1793" width="6.81640625" style="1" customWidth="1"/>
    <col min="1794" max="1794" width="6.26953125" style="1" customWidth="1"/>
    <col min="1795" max="1795" width="11" style="1" customWidth="1"/>
    <col min="1796" max="1803" width="9.36328125" style="1" customWidth="1"/>
    <col min="1804" max="1804" width="1.7265625" style="1" customWidth="1"/>
    <col min="1805" max="2048" width="8.7265625" style="1"/>
    <col min="2049" max="2049" width="6.81640625" style="1" customWidth="1"/>
    <col min="2050" max="2050" width="6.26953125" style="1" customWidth="1"/>
    <col min="2051" max="2051" width="11" style="1" customWidth="1"/>
    <col min="2052" max="2059" width="9.36328125" style="1" customWidth="1"/>
    <col min="2060" max="2060" width="1.7265625" style="1" customWidth="1"/>
    <col min="2061" max="2304" width="8.7265625" style="1"/>
    <col min="2305" max="2305" width="6.81640625" style="1" customWidth="1"/>
    <col min="2306" max="2306" width="6.26953125" style="1" customWidth="1"/>
    <col min="2307" max="2307" width="11" style="1" customWidth="1"/>
    <col min="2308" max="2315" width="9.36328125" style="1" customWidth="1"/>
    <col min="2316" max="2316" width="1.7265625" style="1" customWidth="1"/>
    <col min="2317" max="2560" width="8.7265625" style="1"/>
    <col min="2561" max="2561" width="6.81640625" style="1" customWidth="1"/>
    <col min="2562" max="2562" width="6.26953125" style="1" customWidth="1"/>
    <col min="2563" max="2563" width="11" style="1" customWidth="1"/>
    <col min="2564" max="2571" width="9.36328125" style="1" customWidth="1"/>
    <col min="2572" max="2572" width="1.7265625" style="1" customWidth="1"/>
    <col min="2573" max="2816" width="8.7265625" style="1"/>
    <col min="2817" max="2817" width="6.81640625" style="1" customWidth="1"/>
    <col min="2818" max="2818" width="6.26953125" style="1" customWidth="1"/>
    <col min="2819" max="2819" width="11" style="1" customWidth="1"/>
    <col min="2820" max="2827" width="9.36328125" style="1" customWidth="1"/>
    <col min="2828" max="2828" width="1.7265625" style="1" customWidth="1"/>
    <col min="2829" max="3072" width="8.7265625" style="1"/>
    <col min="3073" max="3073" width="6.81640625" style="1" customWidth="1"/>
    <col min="3074" max="3074" width="6.26953125" style="1" customWidth="1"/>
    <col min="3075" max="3075" width="11" style="1" customWidth="1"/>
    <col min="3076" max="3083" width="9.36328125" style="1" customWidth="1"/>
    <col min="3084" max="3084" width="1.7265625" style="1" customWidth="1"/>
    <col min="3085" max="3328" width="8.7265625" style="1"/>
    <col min="3329" max="3329" width="6.81640625" style="1" customWidth="1"/>
    <col min="3330" max="3330" width="6.26953125" style="1" customWidth="1"/>
    <col min="3331" max="3331" width="11" style="1" customWidth="1"/>
    <col min="3332" max="3339" width="9.36328125" style="1" customWidth="1"/>
    <col min="3340" max="3340" width="1.7265625" style="1" customWidth="1"/>
    <col min="3341" max="3584" width="8.7265625" style="1"/>
    <col min="3585" max="3585" width="6.81640625" style="1" customWidth="1"/>
    <col min="3586" max="3586" width="6.26953125" style="1" customWidth="1"/>
    <col min="3587" max="3587" width="11" style="1" customWidth="1"/>
    <col min="3588" max="3595" width="9.36328125" style="1" customWidth="1"/>
    <col min="3596" max="3596" width="1.7265625" style="1" customWidth="1"/>
    <col min="3597" max="3840" width="8.7265625" style="1"/>
    <col min="3841" max="3841" width="6.81640625" style="1" customWidth="1"/>
    <col min="3842" max="3842" width="6.26953125" style="1" customWidth="1"/>
    <col min="3843" max="3843" width="11" style="1" customWidth="1"/>
    <col min="3844" max="3851" width="9.36328125" style="1" customWidth="1"/>
    <col min="3852" max="3852" width="1.7265625" style="1" customWidth="1"/>
    <col min="3853" max="4096" width="8.7265625" style="1"/>
    <col min="4097" max="4097" width="6.81640625" style="1" customWidth="1"/>
    <col min="4098" max="4098" width="6.26953125" style="1" customWidth="1"/>
    <col min="4099" max="4099" width="11" style="1" customWidth="1"/>
    <col min="4100" max="4107" width="9.36328125" style="1" customWidth="1"/>
    <col min="4108" max="4108" width="1.7265625" style="1" customWidth="1"/>
    <col min="4109" max="4352" width="8.7265625" style="1"/>
    <col min="4353" max="4353" width="6.81640625" style="1" customWidth="1"/>
    <col min="4354" max="4354" width="6.26953125" style="1" customWidth="1"/>
    <col min="4355" max="4355" width="11" style="1" customWidth="1"/>
    <col min="4356" max="4363" width="9.36328125" style="1" customWidth="1"/>
    <col min="4364" max="4364" width="1.7265625" style="1" customWidth="1"/>
    <col min="4365" max="4608" width="8.7265625" style="1"/>
    <col min="4609" max="4609" width="6.81640625" style="1" customWidth="1"/>
    <col min="4610" max="4610" width="6.26953125" style="1" customWidth="1"/>
    <col min="4611" max="4611" width="11" style="1" customWidth="1"/>
    <col min="4612" max="4619" width="9.36328125" style="1" customWidth="1"/>
    <col min="4620" max="4620" width="1.7265625" style="1" customWidth="1"/>
    <col min="4621" max="4864" width="8.7265625" style="1"/>
    <col min="4865" max="4865" width="6.81640625" style="1" customWidth="1"/>
    <col min="4866" max="4866" width="6.26953125" style="1" customWidth="1"/>
    <col min="4867" max="4867" width="11" style="1" customWidth="1"/>
    <col min="4868" max="4875" width="9.36328125" style="1" customWidth="1"/>
    <col min="4876" max="4876" width="1.7265625" style="1" customWidth="1"/>
    <col min="4877" max="5120" width="8.7265625" style="1"/>
    <col min="5121" max="5121" width="6.81640625" style="1" customWidth="1"/>
    <col min="5122" max="5122" width="6.26953125" style="1" customWidth="1"/>
    <col min="5123" max="5123" width="11" style="1" customWidth="1"/>
    <col min="5124" max="5131" width="9.36328125" style="1" customWidth="1"/>
    <col min="5132" max="5132" width="1.7265625" style="1" customWidth="1"/>
    <col min="5133" max="5376" width="8.7265625" style="1"/>
    <col min="5377" max="5377" width="6.81640625" style="1" customWidth="1"/>
    <col min="5378" max="5378" width="6.26953125" style="1" customWidth="1"/>
    <col min="5379" max="5379" width="11" style="1" customWidth="1"/>
    <col min="5380" max="5387" width="9.36328125" style="1" customWidth="1"/>
    <col min="5388" max="5388" width="1.7265625" style="1" customWidth="1"/>
    <col min="5389" max="5632" width="8.7265625" style="1"/>
    <col min="5633" max="5633" width="6.81640625" style="1" customWidth="1"/>
    <col min="5634" max="5634" width="6.26953125" style="1" customWidth="1"/>
    <col min="5635" max="5635" width="11" style="1" customWidth="1"/>
    <col min="5636" max="5643" width="9.36328125" style="1" customWidth="1"/>
    <col min="5644" max="5644" width="1.7265625" style="1" customWidth="1"/>
    <col min="5645" max="5888" width="8.7265625" style="1"/>
    <col min="5889" max="5889" width="6.81640625" style="1" customWidth="1"/>
    <col min="5890" max="5890" width="6.26953125" style="1" customWidth="1"/>
    <col min="5891" max="5891" width="11" style="1" customWidth="1"/>
    <col min="5892" max="5899" width="9.36328125" style="1" customWidth="1"/>
    <col min="5900" max="5900" width="1.7265625" style="1" customWidth="1"/>
    <col min="5901" max="6144" width="8.7265625" style="1"/>
    <col min="6145" max="6145" width="6.81640625" style="1" customWidth="1"/>
    <col min="6146" max="6146" width="6.26953125" style="1" customWidth="1"/>
    <col min="6147" max="6147" width="11" style="1" customWidth="1"/>
    <col min="6148" max="6155" width="9.36328125" style="1" customWidth="1"/>
    <col min="6156" max="6156" width="1.7265625" style="1" customWidth="1"/>
    <col min="6157" max="6400" width="8.7265625" style="1"/>
    <col min="6401" max="6401" width="6.81640625" style="1" customWidth="1"/>
    <col min="6402" max="6402" width="6.26953125" style="1" customWidth="1"/>
    <col min="6403" max="6403" width="11" style="1" customWidth="1"/>
    <col min="6404" max="6411" width="9.36328125" style="1" customWidth="1"/>
    <col min="6412" max="6412" width="1.7265625" style="1" customWidth="1"/>
    <col min="6413" max="6656" width="8.7265625" style="1"/>
    <col min="6657" max="6657" width="6.81640625" style="1" customWidth="1"/>
    <col min="6658" max="6658" width="6.26953125" style="1" customWidth="1"/>
    <col min="6659" max="6659" width="11" style="1" customWidth="1"/>
    <col min="6660" max="6667" width="9.36328125" style="1" customWidth="1"/>
    <col min="6668" max="6668" width="1.7265625" style="1" customWidth="1"/>
    <col min="6669" max="6912" width="8.7265625" style="1"/>
    <col min="6913" max="6913" width="6.81640625" style="1" customWidth="1"/>
    <col min="6914" max="6914" width="6.26953125" style="1" customWidth="1"/>
    <col min="6915" max="6915" width="11" style="1" customWidth="1"/>
    <col min="6916" max="6923" width="9.36328125" style="1" customWidth="1"/>
    <col min="6924" max="6924" width="1.7265625" style="1" customWidth="1"/>
    <col min="6925" max="7168" width="8.7265625" style="1"/>
    <col min="7169" max="7169" width="6.81640625" style="1" customWidth="1"/>
    <col min="7170" max="7170" width="6.26953125" style="1" customWidth="1"/>
    <col min="7171" max="7171" width="11" style="1" customWidth="1"/>
    <col min="7172" max="7179" width="9.36328125" style="1" customWidth="1"/>
    <col min="7180" max="7180" width="1.7265625" style="1" customWidth="1"/>
    <col min="7181" max="7424" width="8.7265625" style="1"/>
    <col min="7425" max="7425" width="6.81640625" style="1" customWidth="1"/>
    <col min="7426" max="7426" width="6.26953125" style="1" customWidth="1"/>
    <col min="7427" max="7427" width="11" style="1" customWidth="1"/>
    <col min="7428" max="7435" width="9.36328125" style="1" customWidth="1"/>
    <col min="7436" max="7436" width="1.7265625" style="1" customWidth="1"/>
    <col min="7437" max="7680" width="8.7265625" style="1"/>
    <col min="7681" max="7681" width="6.81640625" style="1" customWidth="1"/>
    <col min="7682" max="7682" width="6.26953125" style="1" customWidth="1"/>
    <col min="7683" max="7683" width="11" style="1" customWidth="1"/>
    <col min="7684" max="7691" width="9.36328125" style="1" customWidth="1"/>
    <col min="7692" max="7692" width="1.7265625" style="1" customWidth="1"/>
    <col min="7693" max="7936" width="8.7265625" style="1"/>
    <col min="7937" max="7937" width="6.81640625" style="1" customWidth="1"/>
    <col min="7938" max="7938" width="6.26953125" style="1" customWidth="1"/>
    <col min="7939" max="7939" width="11" style="1" customWidth="1"/>
    <col min="7940" max="7947" width="9.36328125" style="1" customWidth="1"/>
    <col min="7948" max="7948" width="1.7265625" style="1" customWidth="1"/>
    <col min="7949" max="8192" width="8.7265625" style="1"/>
    <col min="8193" max="8193" width="6.81640625" style="1" customWidth="1"/>
    <col min="8194" max="8194" width="6.26953125" style="1" customWidth="1"/>
    <col min="8195" max="8195" width="11" style="1" customWidth="1"/>
    <col min="8196" max="8203" width="9.36328125" style="1" customWidth="1"/>
    <col min="8204" max="8204" width="1.7265625" style="1" customWidth="1"/>
    <col min="8205" max="8448" width="8.7265625" style="1"/>
    <col min="8449" max="8449" width="6.81640625" style="1" customWidth="1"/>
    <col min="8450" max="8450" width="6.26953125" style="1" customWidth="1"/>
    <col min="8451" max="8451" width="11" style="1" customWidth="1"/>
    <col min="8452" max="8459" width="9.36328125" style="1" customWidth="1"/>
    <col min="8460" max="8460" width="1.7265625" style="1" customWidth="1"/>
    <col min="8461" max="8704" width="8.7265625" style="1"/>
    <col min="8705" max="8705" width="6.81640625" style="1" customWidth="1"/>
    <col min="8706" max="8706" width="6.26953125" style="1" customWidth="1"/>
    <col min="8707" max="8707" width="11" style="1" customWidth="1"/>
    <col min="8708" max="8715" width="9.36328125" style="1" customWidth="1"/>
    <col min="8716" max="8716" width="1.7265625" style="1" customWidth="1"/>
    <col min="8717" max="8960" width="8.7265625" style="1"/>
    <col min="8961" max="8961" width="6.81640625" style="1" customWidth="1"/>
    <col min="8962" max="8962" width="6.26953125" style="1" customWidth="1"/>
    <col min="8963" max="8963" width="11" style="1" customWidth="1"/>
    <col min="8964" max="8971" width="9.36328125" style="1" customWidth="1"/>
    <col min="8972" max="8972" width="1.7265625" style="1" customWidth="1"/>
    <col min="8973" max="9216" width="8.7265625" style="1"/>
    <col min="9217" max="9217" width="6.81640625" style="1" customWidth="1"/>
    <col min="9218" max="9218" width="6.26953125" style="1" customWidth="1"/>
    <col min="9219" max="9219" width="11" style="1" customWidth="1"/>
    <col min="9220" max="9227" width="9.36328125" style="1" customWidth="1"/>
    <col min="9228" max="9228" width="1.7265625" style="1" customWidth="1"/>
    <col min="9229" max="9472" width="8.7265625" style="1"/>
    <col min="9473" max="9473" width="6.81640625" style="1" customWidth="1"/>
    <col min="9474" max="9474" width="6.26953125" style="1" customWidth="1"/>
    <col min="9475" max="9475" width="11" style="1" customWidth="1"/>
    <col min="9476" max="9483" width="9.36328125" style="1" customWidth="1"/>
    <col min="9484" max="9484" width="1.7265625" style="1" customWidth="1"/>
    <col min="9485" max="9728" width="8.7265625" style="1"/>
    <col min="9729" max="9729" width="6.81640625" style="1" customWidth="1"/>
    <col min="9730" max="9730" width="6.26953125" style="1" customWidth="1"/>
    <col min="9731" max="9731" width="11" style="1" customWidth="1"/>
    <col min="9732" max="9739" width="9.36328125" style="1" customWidth="1"/>
    <col min="9740" max="9740" width="1.7265625" style="1" customWidth="1"/>
    <col min="9741" max="9984" width="8.7265625" style="1"/>
    <col min="9985" max="9985" width="6.81640625" style="1" customWidth="1"/>
    <col min="9986" max="9986" width="6.26953125" style="1" customWidth="1"/>
    <col min="9987" max="9987" width="11" style="1" customWidth="1"/>
    <col min="9988" max="9995" width="9.36328125" style="1" customWidth="1"/>
    <col min="9996" max="9996" width="1.7265625" style="1" customWidth="1"/>
    <col min="9997" max="10240" width="8.7265625" style="1"/>
    <col min="10241" max="10241" width="6.81640625" style="1" customWidth="1"/>
    <col min="10242" max="10242" width="6.26953125" style="1" customWidth="1"/>
    <col min="10243" max="10243" width="11" style="1" customWidth="1"/>
    <col min="10244" max="10251" width="9.36328125" style="1" customWidth="1"/>
    <col min="10252" max="10252" width="1.7265625" style="1" customWidth="1"/>
    <col min="10253" max="10496" width="8.7265625" style="1"/>
    <col min="10497" max="10497" width="6.81640625" style="1" customWidth="1"/>
    <col min="10498" max="10498" width="6.26953125" style="1" customWidth="1"/>
    <col min="10499" max="10499" width="11" style="1" customWidth="1"/>
    <col min="10500" max="10507" width="9.36328125" style="1" customWidth="1"/>
    <col min="10508" max="10508" width="1.7265625" style="1" customWidth="1"/>
    <col min="10509" max="10752" width="8.7265625" style="1"/>
    <col min="10753" max="10753" width="6.81640625" style="1" customWidth="1"/>
    <col min="10754" max="10754" width="6.26953125" style="1" customWidth="1"/>
    <col min="10755" max="10755" width="11" style="1" customWidth="1"/>
    <col min="10756" max="10763" width="9.36328125" style="1" customWidth="1"/>
    <col min="10764" max="10764" width="1.7265625" style="1" customWidth="1"/>
    <col min="10765" max="11008" width="8.7265625" style="1"/>
    <col min="11009" max="11009" width="6.81640625" style="1" customWidth="1"/>
    <col min="11010" max="11010" width="6.26953125" style="1" customWidth="1"/>
    <col min="11011" max="11011" width="11" style="1" customWidth="1"/>
    <col min="11012" max="11019" width="9.36328125" style="1" customWidth="1"/>
    <col min="11020" max="11020" width="1.7265625" style="1" customWidth="1"/>
    <col min="11021" max="11264" width="8.7265625" style="1"/>
    <col min="11265" max="11265" width="6.81640625" style="1" customWidth="1"/>
    <col min="11266" max="11266" width="6.26953125" style="1" customWidth="1"/>
    <col min="11267" max="11267" width="11" style="1" customWidth="1"/>
    <col min="11268" max="11275" width="9.36328125" style="1" customWidth="1"/>
    <col min="11276" max="11276" width="1.7265625" style="1" customWidth="1"/>
    <col min="11277" max="11520" width="8.7265625" style="1"/>
    <col min="11521" max="11521" width="6.81640625" style="1" customWidth="1"/>
    <col min="11522" max="11522" width="6.26953125" style="1" customWidth="1"/>
    <col min="11523" max="11523" width="11" style="1" customWidth="1"/>
    <col min="11524" max="11531" width="9.36328125" style="1" customWidth="1"/>
    <col min="11532" max="11532" width="1.7265625" style="1" customWidth="1"/>
    <col min="11533" max="11776" width="8.7265625" style="1"/>
    <col min="11777" max="11777" width="6.81640625" style="1" customWidth="1"/>
    <col min="11778" max="11778" width="6.26953125" style="1" customWidth="1"/>
    <col min="11779" max="11779" width="11" style="1" customWidth="1"/>
    <col min="11780" max="11787" width="9.36328125" style="1" customWidth="1"/>
    <col min="11788" max="11788" width="1.7265625" style="1" customWidth="1"/>
    <col min="11789" max="12032" width="8.7265625" style="1"/>
    <col min="12033" max="12033" width="6.81640625" style="1" customWidth="1"/>
    <col min="12034" max="12034" width="6.26953125" style="1" customWidth="1"/>
    <col min="12035" max="12035" width="11" style="1" customWidth="1"/>
    <col min="12036" max="12043" width="9.36328125" style="1" customWidth="1"/>
    <col min="12044" max="12044" width="1.7265625" style="1" customWidth="1"/>
    <col min="12045" max="12288" width="8.7265625" style="1"/>
    <col min="12289" max="12289" width="6.81640625" style="1" customWidth="1"/>
    <col min="12290" max="12290" width="6.26953125" style="1" customWidth="1"/>
    <col min="12291" max="12291" width="11" style="1" customWidth="1"/>
    <col min="12292" max="12299" width="9.36328125" style="1" customWidth="1"/>
    <col min="12300" max="12300" width="1.7265625" style="1" customWidth="1"/>
    <col min="12301" max="12544" width="8.7265625" style="1"/>
    <col min="12545" max="12545" width="6.81640625" style="1" customWidth="1"/>
    <col min="12546" max="12546" width="6.26953125" style="1" customWidth="1"/>
    <col min="12547" max="12547" width="11" style="1" customWidth="1"/>
    <col min="12548" max="12555" width="9.36328125" style="1" customWidth="1"/>
    <col min="12556" max="12556" width="1.7265625" style="1" customWidth="1"/>
    <col min="12557" max="12800" width="8.7265625" style="1"/>
    <col min="12801" max="12801" width="6.81640625" style="1" customWidth="1"/>
    <col min="12802" max="12802" width="6.26953125" style="1" customWidth="1"/>
    <col min="12803" max="12803" width="11" style="1" customWidth="1"/>
    <col min="12804" max="12811" width="9.36328125" style="1" customWidth="1"/>
    <col min="12812" max="12812" width="1.7265625" style="1" customWidth="1"/>
    <col min="12813" max="13056" width="8.7265625" style="1"/>
    <col min="13057" max="13057" width="6.81640625" style="1" customWidth="1"/>
    <col min="13058" max="13058" width="6.26953125" style="1" customWidth="1"/>
    <col min="13059" max="13059" width="11" style="1" customWidth="1"/>
    <col min="13060" max="13067" width="9.36328125" style="1" customWidth="1"/>
    <col min="13068" max="13068" width="1.7265625" style="1" customWidth="1"/>
    <col min="13069" max="13312" width="8.7265625" style="1"/>
    <col min="13313" max="13313" width="6.81640625" style="1" customWidth="1"/>
    <col min="13314" max="13314" width="6.26953125" style="1" customWidth="1"/>
    <col min="13315" max="13315" width="11" style="1" customWidth="1"/>
    <col min="13316" max="13323" width="9.36328125" style="1" customWidth="1"/>
    <col min="13324" max="13324" width="1.7265625" style="1" customWidth="1"/>
    <col min="13325" max="13568" width="8.7265625" style="1"/>
    <col min="13569" max="13569" width="6.81640625" style="1" customWidth="1"/>
    <col min="13570" max="13570" width="6.26953125" style="1" customWidth="1"/>
    <col min="13571" max="13571" width="11" style="1" customWidth="1"/>
    <col min="13572" max="13579" width="9.36328125" style="1" customWidth="1"/>
    <col min="13580" max="13580" width="1.7265625" style="1" customWidth="1"/>
    <col min="13581" max="13824" width="8.7265625" style="1"/>
    <col min="13825" max="13825" width="6.81640625" style="1" customWidth="1"/>
    <col min="13826" max="13826" width="6.26953125" style="1" customWidth="1"/>
    <col min="13827" max="13827" width="11" style="1" customWidth="1"/>
    <col min="13828" max="13835" width="9.36328125" style="1" customWidth="1"/>
    <col min="13836" max="13836" width="1.7265625" style="1" customWidth="1"/>
    <col min="13837" max="14080" width="8.7265625" style="1"/>
    <col min="14081" max="14081" width="6.81640625" style="1" customWidth="1"/>
    <col min="14082" max="14082" width="6.26953125" style="1" customWidth="1"/>
    <col min="14083" max="14083" width="11" style="1" customWidth="1"/>
    <col min="14084" max="14091" width="9.36328125" style="1" customWidth="1"/>
    <col min="14092" max="14092" width="1.7265625" style="1" customWidth="1"/>
    <col min="14093" max="14336" width="8.7265625" style="1"/>
    <col min="14337" max="14337" width="6.81640625" style="1" customWidth="1"/>
    <col min="14338" max="14338" width="6.26953125" style="1" customWidth="1"/>
    <col min="14339" max="14339" width="11" style="1" customWidth="1"/>
    <col min="14340" max="14347" width="9.36328125" style="1" customWidth="1"/>
    <col min="14348" max="14348" width="1.7265625" style="1" customWidth="1"/>
    <col min="14349" max="14592" width="8.7265625" style="1"/>
    <col min="14593" max="14593" width="6.81640625" style="1" customWidth="1"/>
    <col min="14594" max="14594" width="6.26953125" style="1" customWidth="1"/>
    <col min="14595" max="14595" width="11" style="1" customWidth="1"/>
    <col min="14596" max="14603" width="9.36328125" style="1" customWidth="1"/>
    <col min="14604" max="14604" width="1.7265625" style="1" customWidth="1"/>
    <col min="14605" max="14848" width="8.7265625" style="1"/>
    <col min="14849" max="14849" width="6.81640625" style="1" customWidth="1"/>
    <col min="14850" max="14850" width="6.26953125" style="1" customWidth="1"/>
    <col min="14851" max="14851" width="11" style="1" customWidth="1"/>
    <col min="14852" max="14859" width="9.36328125" style="1" customWidth="1"/>
    <col min="14860" max="14860" width="1.7265625" style="1" customWidth="1"/>
    <col min="14861" max="15104" width="8.7265625" style="1"/>
    <col min="15105" max="15105" width="6.81640625" style="1" customWidth="1"/>
    <col min="15106" max="15106" width="6.26953125" style="1" customWidth="1"/>
    <col min="15107" max="15107" width="11" style="1" customWidth="1"/>
    <col min="15108" max="15115" width="9.36328125" style="1" customWidth="1"/>
    <col min="15116" max="15116" width="1.7265625" style="1" customWidth="1"/>
    <col min="15117" max="15360" width="8.7265625" style="1"/>
    <col min="15361" max="15361" width="6.81640625" style="1" customWidth="1"/>
    <col min="15362" max="15362" width="6.26953125" style="1" customWidth="1"/>
    <col min="15363" max="15363" width="11" style="1" customWidth="1"/>
    <col min="15364" max="15371" width="9.36328125" style="1" customWidth="1"/>
    <col min="15372" max="15372" width="1.7265625" style="1" customWidth="1"/>
    <col min="15373" max="15616" width="8.7265625" style="1"/>
    <col min="15617" max="15617" width="6.81640625" style="1" customWidth="1"/>
    <col min="15618" max="15618" width="6.26953125" style="1" customWidth="1"/>
    <col min="15619" max="15619" width="11" style="1" customWidth="1"/>
    <col min="15620" max="15627" width="9.36328125" style="1" customWidth="1"/>
    <col min="15628" max="15628" width="1.7265625" style="1" customWidth="1"/>
    <col min="15629" max="15872" width="8.7265625" style="1"/>
    <col min="15873" max="15873" width="6.81640625" style="1" customWidth="1"/>
    <col min="15874" max="15874" width="6.26953125" style="1" customWidth="1"/>
    <col min="15875" max="15875" width="11" style="1" customWidth="1"/>
    <col min="15876" max="15883" width="9.36328125" style="1" customWidth="1"/>
    <col min="15884" max="15884" width="1.7265625" style="1" customWidth="1"/>
    <col min="15885" max="16128" width="8.7265625" style="1"/>
    <col min="16129" max="16129" width="6.81640625" style="1" customWidth="1"/>
    <col min="16130" max="16130" width="6.26953125" style="1" customWidth="1"/>
    <col min="16131" max="16131" width="11" style="1" customWidth="1"/>
    <col min="16132" max="16139" width="9.36328125" style="1" customWidth="1"/>
    <col min="16140" max="16140" width="1.7265625" style="1" customWidth="1"/>
    <col min="16141" max="16384" width="8.7265625" style="1"/>
  </cols>
  <sheetData>
    <row r="2" spans="2:12" ht="16" customHeight="1" x14ac:dyDescent="0.35">
      <c r="H2" s="2"/>
      <c r="I2" s="3" t="str">
        <f>"Mẫu số 0" &amp; IF(LEFT(K8,2)="PT",1,2) &amp; " - TT"</f>
        <v>Mẫu số 01 - TT</v>
      </c>
      <c r="J2" s="3"/>
      <c r="K2" s="4"/>
      <c r="L2" s="2"/>
    </row>
    <row r="3" spans="2:12" ht="16" customHeight="1" x14ac:dyDescent="0.35">
      <c r="C3" s="2" t="s">
        <v>9</v>
      </c>
      <c r="I3" s="5" t="s">
        <v>10</v>
      </c>
      <c r="J3" s="5"/>
    </row>
    <row r="4" spans="2:12" ht="16" customHeight="1" x14ac:dyDescent="0.35">
      <c r="C4" s="2" t="s">
        <v>11</v>
      </c>
      <c r="I4" s="5" t="s">
        <v>12</v>
      </c>
      <c r="J4" s="5"/>
    </row>
    <row r="6" spans="2:12" ht="27.5" x14ac:dyDescent="0.55000000000000004">
      <c r="B6" s="30" t="str">
        <f>"PHIẾU " &amp; IF(LEFT(K8,2)="PT","THU","CHI")</f>
        <v>PHIẾU THU</v>
      </c>
      <c r="C6" s="29"/>
      <c r="D6" s="29"/>
      <c r="E6" s="29"/>
      <c r="F6" s="29"/>
      <c r="G6" s="30"/>
      <c r="H6" s="29"/>
      <c r="I6" s="29"/>
      <c r="J6" s="29"/>
      <c r="K6" s="29"/>
      <c r="L6" s="29"/>
    </row>
    <row r="7" spans="2:12" ht="16" customHeight="1" x14ac:dyDescent="0.35">
      <c r="E7" s="32">
        <f ca="1">INDEX(DATA,MATCH(K8,SO_PHIEU,0),1)</f>
        <v>43674</v>
      </c>
      <c r="F7" s="32"/>
      <c r="G7" s="32"/>
      <c r="H7" s="32"/>
      <c r="I7" s="31"/>
      <c r="J7" s="1" t="s">
        <v>13</v>
      </c>
      <c r="K7" s="25" t="s">
        <v>66</v>
      </c>
    </row>
    <row r="8" spans="2:12" ht="16" customHeight="1" x14ac:dyDescent="0.35">
      <c r="J8" s="1" t="s">
        <v>14</v>
      </c>
      <c r="K8" s="28" t="s">
        <v>55</v>
      </c>
    </row>
    <row r="9" spans="2:12" ht="16" customHeight="1" x14ac:dyDescent="0.35">
      <c r="J9" s="1" t="s">
        <v>15</v>
      </c>
      <c r="K9" s="24">
        <f>INDEX(DATA,MATCH(K8,SO_PHIEU,0),6)</f>
        <v>1111</v>
      </c>
    </row>
    <row r="10" spans="2:12" ht="16" customHeight="1" x14ac:dyDescent="0.35">
      <c r="J10" s="1" t="s">
        <v>16</v>
      </c>
      <c r="K10" s="24">
        <f>INDEX(DATA,MATCH(K8,SO_PHIEU,0),7)</f>
        <v>5111</v>
      </c>
    </row>
    <row r="12" spans="2:12" ht="16" customHeight="1" x14ac:dyDescent="0.35">
      <c r="C12" s="1" t="str">
        <f>"Họ và tên người "&amp;IF(LEFT(K8,2)="PT","nộp","nhận")&amp;" tiền:"</f>
        <v>Họ và tên người nộp tiền:</v>
      </c>
      <c r="F12" s="2" t="str">
        <f>INDEX(DATA,MATCH(K8,SO_PHIEU,0),4)</f>
        <v>Lê Đình D</v>
      </c>
    </row>
    <row r="13" spans="2:12" ht="16" customHeight="1" x14ac:dyDescent="0.35">
      <c r="C13" s="1" t="s">
        <v>11</v>
      </c>
      <c r="D13" s="2" t="str">
        <f>INDEX(DATA,MATCH(K8,SO_PHIEU,0),5)</f>
        <v>Hà Tĩnh</v>
      </c>
      <c r="E13" s="2"/>
    </row>
    <row r="14" spans="2:12" ht="16" customHeight="1" x14ac:dyDescent="0.35">
      <c r="C14" s="1" t="str">
        <f>"Lý do " &amp; IF(LEFT(K8,2)= "PT","nộp","chi") &amp; ":"</f>
        <v>Lý do nộp:</v>
      </c>
      <c r="D14" s="2" t="str">
        <f>INDEX(DATA,MATCH(K8,SO_PHIEU,0),3)</f>
        <v>Thu tiền bán hàng</v>
      </c>
      <c r="E14" s="2"/>
    </row>
    <row r="15" spans="2:12" ht="16" customHeight="1" x14ac:dyDescent="0.35">
      <c r="C15" s="1" t="s">
        <v>17</v>
      </c>
      <c r="D15" s="27"/>
      <c r="E15" s="27"/>
    </row>
    <row r="16" spans="2:12" ht="16" customHeight="1" x14ac:dyDescent="0.35">
      <c r="C16" s="1" t="s">
        <v>18</v>
      </c>
    </row>
    <row r="17" spans="3:11" ht="16" customHeight="1" x14ac:dyDescent="0.35">
      <c r="C17" s="1" t="s">
        <v>19</v>
      </c>
      <c r="F17" s="1" t="s">
        <v>20</v>
      </c>
    </row>
    <row r="19" spans="3:11" ht="16" customHeight="1" x14ac:dyDescent="0.35">
      <c r="I19" s="26">
        <f ca="1">E7</f>
        <v>43674</v>
      </c>
      <c r="J19" s="26"/>
      <c r="K19" s="26"/>
    </row>
    <row r="20" spans="3:11" s="8" customFormat="1" ht="16" customHeight="1" x14ac:dyDescent="0.3">
      <c r="C20" s="8" t="s">
        <v>21</v>
      </c>
      <c r="E20" s="8" t="s">
        <v>22</v>
      </c>
      <c r="G20" s="8" t="str">
        <f>IF(LEFT(K8,2)="PT","Người nộp","Thủ quỹ")</f>
        <v>Người nộp</v>
      </c>
      <c r="I20" s="9" t="s">
        <v>23</v>
      </c>
      <c r="K20" s="8" t="str">
        <f>IF(LEFT(K8,2)="PT","Thủ quỹ","Người nhận")</f>
        <v>Thủ quỹ</v>
      </c>
    </row>
    <row r="21" spans="3:11" s="6" customFormat="1" ht="16" customHeight="1" x14ac:dyDescent="0.35">
      <c r="C21" s="6" t="s">
        <v>24</v>
      </c>
      <c r="E21" s="6" t="s">
        <v>25</v>
      </c>
      <c r="G21" s="6" t="s">
        <v>25</v>
      </c>
      <c r="I21" s="6" t="s">
        <v>25</v>
      </c>
      <c r="K21" s="6" t="s">
        <v>25</v>
      </c>
    </row>
    <row r="22" spans="3:11" s="6" customFormat="1" ht="16" customHeight="1" x14ac:dyDescent="0.35">
      <c r="I22" s="7"/>
    </row>
    <row r="23" spans="3:11" s="6" customFormat="1" ht="16" customHeight="1" x14ac:dyDescent="0.35">
      <c r="I23" s="7"/>
    </row>
    <row r="24" spans="3:11" s="6" customFormat="1" ht="16" customHeight="1" x14ac:dyDescent="0.35">
      <c r="I24" s="7"/>
    </row>
    <row r="25" spans="3:11" s="6" customFormat="1" ht="16" customHeight="1" x14ac:dyDescent="0.35">
      <c r="I25" s="7"/>
    </row>
    <row r="27" spans="3:11" ht="16" customHeight="1" x14ac:dyDescent="0.35">
      <c r="C27" s="1" t="s">
        <v>26</v>
      </c>
    </row>
    <row r="28" spans="3:11" ht="16" customHeight="1" x14ac:dyDescent="0.35">
      <c r="C28" s="1" t="s">
        <v>27</v>
      </c>
    </row>
    <row r="29" spans="3:11" ht="16" customHeight="1" x14ac:dyDescent="0.35">
      <c r="C29" s="1" t="s">
        <v>28</v>
      </c>
    </row>
    <row r="30" spans="3:11" ht="16" customHeight="1" x14ac:dyDescent="0.35">
      <c r="C30" s="1" t="s">
        <v>29</v>
      </c>
    </row>
  </sheetData>
  <mergeCells count="2">
    <mergeCell ref="I19:K19"/>
    <mergeCell ref="E7:H7"/>
  </mergeCells>
  <dataValidations disablePrompts="1" count="1">
    <dataValidation type="list" allowBlank="1" showInputMessage="1" showErrorMessage="1" sqref="N8" xr:uid="{BF4BB6CD-E889-4E25-814F-54A624A596FA}">
      <formula1>"1,2,3"</formula1>
    </dataValidation>
  </dataValidations>
  <pageMargins left="0.75" right="0.45" top="1" bottom="1" header="0.5" footer="0.5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5B04A-7214-43D0-940B-FB70B9848CE8}">
  <dimension ref="A2:I7"/>
  <sheetViews>
    <sheetView showGridLines="0" zoomScaleNormal="100" workbookViewId="0">
      <selection activeCell="D9" sqref="D9"/>
    </sheetView>
  </sheetViews>
  <sheetFormatPr defaultRowHeight="14.5" x14ac:dyDescent="0.35"/>
  <cols>
    <col min="1" max="1" width="14.08984375" bestFit="1" customWidth="1"/>
    <col min="2" max="2" width="11.6328125" customWidth="1"/>
    <col min="3" max="3" width="9.26953125" style="12" customWidth="1"/>
    <col min="4" max="4" width="18.453125" customWidth="1"/>
    <col min="5" max="5" width="14.6328125" customWidth="1"/>
    <col min="6" max="6" width="15.08984375" bestFit="1" customWidth="1"/>
    <col min="7" max="8" width="6.36328125" customWidth="1"/>
    <col min="9" max="9" width="13.6328125" style="21" bestFit="1" customWidth="1"/>
  </cols>
  <sheetData>
    <row r="2" spans="1:9" ht="20" thickBot="1" x14ac:dyDescent="0.5">
      <c r="A2" s="19" t="s">
        <v>47</v>
      </c>
    </row>
    <row r="3" spans="1:9" ht="15" thickTop="1" x14ac:dyDescent="0.35"/>
    <row r="4" spans="1:9" x14ac:dyDescent="0.35">
      <c r="B4" s="18" t="s">
        <v>48</v>
      </c>
      <c r="C4" s="18" t="s">
        <v>49</v>
      </c>
      <c r="D4" s="18" t="s">
        <v>6</v>
      </c>
      <c r="E4" s="18" t="s">
        <v>50</v>
      </c>
      <c r="F4" s="18" t="s">
        <v>51</v>
      </c>
      <c r="G4" s="18" t="s">
        <v>64</v>
      </c>
      <c r="H4" s="18" t="s">
        <v>65</v>
      </c>
      <c r="I4" s="22" t="s">
        <v>52</v>
      </c>
    </row>
    <row r="5" spans="1:9" x14ac:dyDescent="0.35">
      <c r="B5" s="16">
        <f ca="1">TODAY() - 10</f>
        <v>43672</v>
      </c>
      <c r="C5" s="20" t="s">
        <v>53</v>
      </c>
      <c r="D5" s="17" t="s">
        <v>60</v>
      </c>
      <c r="E5" s="17" t="s">
        <v>56</v>
      </c>
      <c r="F5" s="17" t="s">
        <v>57</v>
      </c>
      <c r="G5" s="17">
        <v>1111</v>
      </c>
      <c r="H5" s="17">
        <v>5111</v>
      </c>
      <c r="I5" s="23">
        <v>10000000</v>
      </c>
    </row>
    <row r="6" spans="1:9" x14ac:dyDescent="0.35">
      <c r="B6" s="16">
        <f ca="1">B5+1</f>
        <v>43673</v>
      </c>
      <c r="C6" s="20" t="s">
        <v>54</v>
      </c>
      <c r="D6" s="17" t="s">
        <v>61</v>
      </c>
      <c r="E6" s="17" t="s">
        <v>62</v>
      </c>
      <c r="F6" s="17" t="s">
        <v>58</v>
      </c>
      <c r="G6" s="17">
        <v>6428</v>
      </c>
      <c r="H6" s="17">
        <v>1111</v>
      </c>
      <c r="I6" s="23">
        <v>2000000</v>
      </c>
    </row>
    <row r="7" spans="1:9" x14ac:dyDescent="0.35">
      <c r="B7" s="16">
        <f ca="1">B6+1</f>
        <v>43674</v>
      </c>
      <c r="C7" s="20" t="s">
        <v>55</v>
      </c>
      <c r="D7" s="17" t="s">
        <v>60</v>
      </c>
      <c r="E7" s="17" t="s">
        <v>63</v>
      </c>
      <c r="F7" s="17" t="s">
        <v>59</v>
      </c>
      <c r="G7" s="17">
        <v>1111</v>
      </c>
      <c r="H7" s="17">
        <v>5111</v>
      </c>
      <c r="I7" s="23">
        <v>15000000</v>
      </c>
    </row>
  </sheetData>
  <dataValidations count="1">
    <dataValidation type="list" allowBlank="1" showInputMessage="1" showErrorMessage="1" sqref="D9" xr:uid="{3BAA8E5D-1634-4512-834A-5EAD9D9B87E7}">
      <formula1>$B$5:$B$7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562AA-017B-45F2-AD26-448FE580B4C5}">
  <sheetPr codeName="Sheet1"/>
  <dimension ref="A2:O8"/>
  <sheetViews>
    <sheetView showGridLines="0" zoomScaleNormal="100" workbookViewId="0">
      <selection activeCell="C1" sqref="C1"/>
    </sheetView>
  </sheetViews>
  <sheetFormatPr defaultRowHeight="14.5" x14ac:dyDescent="0.35"/>
  <cols>
    <col min="1" max="1" width="3.08984375" customWidth="1"/>
    <col min="2" max="4" width="17.81640625" customWidth="1"/>
    <col min="5" max="5" width="56.1796875" style="12" bestFit="1" customWidth="1"/>
  </cols>
  <sheetData>
    <row r="2" spans="1:15" s="10" customFormat="1" x14ac:dyDescent="0.35">
      <c r="A2"/>
      <c r="B2" s="11" t="s">
        <v>45</v>
      </c>
      <c r="C2" s="11" t="s">
        <v>0</v>
      </c>
      <c r="D2" s="11" t="s">
        <v>1</v>
      </c>
      <c r="E2" s="11" t="s">
        <v>44</v>
      </c>
      <c r="F2"/>
      <c r="G2"/>
      <c r="H2"/>
      <c r="I2"/>
      <c r="J2"/>
      <c r="K2"/>
      <c r="L2"/>
      <c r="M2"/>
      <c r="N2"/>
      <c r="O2"/>
    </row>
    <row r="3" spans="1:15" ht="20" customHeight="1" x14ac:dyDescent="0.35">
      <c r="B3" s="15" t="s">
        <v>33</v>
      </c>
      <c r="C3" s="13" t="s">
        <v>2</v>
      </c>
      <c r="D3" s="13" t="s">
        <v>3</v>
      </c>
      <c r="E3" s="14" t="s">
        <v>39</v>
      </c>
    </row>
    <row r="4" spans="1:15" ht="20" customHeight="1" x14ac:dyDescent="0.35">
      <c r="B4" s="15" t="s">
        <v>34</v>
      </c>
      <c r="C4" s="13" t="str">
        <f>C2</f>
        <v>PHIẾU THU</v>
      </c>
      <c r="D4" s="13" t="str">
        <f>D2</f>
        <v>PHIẾU CHI</v>
      </c>
      <c r="E4" s="14" t="s">
        <v>40</v>
      </c>
    </row>
    <row r="5" spans="1:15" ht="20" customHeight="1" x14ac:dyDescent="0.35">
      <c r="B5" s="15" t="s">
        <v>35</v>
      </c>
      <c r="C5" s="13" t="s">
        <v>4</v>
      </c>
      <c r="D5" s="13" t="s">
        <v>5</v>
      </c>
      <c r="E5" s="14" t="s">
        <v>46</v>
      </c>
    </row>
    <row r="6" spans="1:15" ht="20" customHeight="1" x14ac:dyDescent="0.35">
      <c r="B6" s="15" t="s">
        <v>36</v>
      </c>
      <c r="C6" s="13" t="s">
        <v>7</v>
      </c>
      <c r="D6" s="13" t="s">
        <v>8</v>
      </c>
      <c r="E6" s="14" t="s">
        <v>41</v>
      </c>
    </row>
    <row r="7" spans="1:15" ht="20" customHeight="1" x14ac:dyDescent="0.35">
      <c r="B7" s="15" t="s">
        <v>37</v>
      </c>
      <c r="C7" s="13" t="s">
        <v>30</v>
      </c>
      <c r="D7" s="13" t="s">
        <v>31</v>
      </c>
      <c r="E7" s="14" t="s">
        <v>42</v>
      </c>
    </row>
    <row r="8" spans="1:15" ht="20" customHeight="1" x14ac:dyDescent="0.35">
      <c r="B8" s="15" t="s">
        <v>38</v>
      </c>
      <c r="C8" s="13" t="s">
        <v>31</v>
      </c>
      <c r="D8" s="13" t="s">
        <v>32</v>
      </c>
      <c r="E8" s="14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PhieuThu_Chi</vt:lpstr>
      <vt:lpstr>DATA_VD</vt:lpstr>
      <vt:lpstr>Sheet1</vt:lpstr>
      <vt:lpstr>DATA</vt:lpstr>
      <vt:lpstr>PhieuThu_Chi!Print_Area</vt:lpstr>
      <vt:lpstr>SO_PHIEU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cp:lastPrinted>2019-08-05T04:04:08Z</cp:lastPrinted>
  <dcterms:created xsi:type="dcterms:W3CDTF">2019-08-05T02:04:58Z</dcterms:created>
  <dcterms:modified xsi:type="dcterms:W3CDTF">2019-08-05T04:28:44Z</dcterms:modified>
</cp:coreProperties>
</file>