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BM\Desktop\H.E.O\BAI_VIET\Ke_Toan\HTK\PhieuNK\"/>
    </mc:Choice>
  </mc:AlternateContent>
  <xr:revisionPtr revIDLastSave="0" documentId="13_ncr:1_{D8A77A3A-BDBA-41FC-BDE4-148D16AB39A1}" xr6:coauthVersionLast="44" xr6:coauthVersionMax="44" xr10:uidLastSave="{00000000-0000-0000-0000-000000000000}"/>
  <bookViews>
    <workbookView xWindow="-110" yWindow="-110" windowWidth="19420" windowHeight="11020" xr2:uid="{36C1138C-2A2C-4728-A599-6A8FC1014CF0}"/>
  </bookViews>
  <sheets>
    <sheet name="DATA" sheetId="1" r:id="rId1"/>
    <sheet name="PhieuNK" sheetId="2" r:id="rId2"/>
  </sheets>
  <definedNames>
    <definedName name="_xlnm._FilterDatabase" localSheetId="1" hidden="1">PhieuNK!$C$16:$L$79</definedName>
    <definedName name="KHO">DATA!$A$4:$O$35</definedName>
    <definedName name="_xlnm.Print_Area" localSheetId="1">PhieuNK!$B$2:$K$79</definedName>
    <definedName name="SO_PHIEU">DATA!$A$4:$A$35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D2" i="1" s="1"/>
  <c r="E2" i="1" s="1"/>
  <c r="F2" i="1" s="1"/>
  <c r="G2" i="1" s="1"/>
  <c r="H2" i="1" s="1"/>
  <c r="I2" i="1" s="1"/>
  <c r="J2" i="1" s="1"/>
  <c r="K2" i="1" s="1"/>
  <c r="L2" i="1" s="1"/>
  <c r="M2" i="1" s="1"/>
  <c r="N2" i="1" s="1"/>
  <c r="O2" i="1" s="1"/>
  <c r="B2" i="1"/>
  <c r="L67" i="2" l="1"/>
  <c r="C67" i="2" s="1"/>
  <c r="J67" i="2"/>
  <c r="I67" i="2"/>
  <c r="H67" i="2"/>
  <c r="G67" i="2"/>
  <c r="F67" i="2"/>
  <c r="D67" i="2"/>
  <c r="L66" i="2"/>
  <c r="C66" i="2" s="1"/>
  <c r="J66" i="2"/>
  <c r="I66" i="2"/>
  <c r="H66" i="2"/>
  <c r="G66" i="2"/>
  <c r="F66" i="2"/>
  <c r="D66" i="2"/>
  <c r="L65" i="2"/>
  <c r="C65" i="2" s="1"/>
  <c r="J65" i="2"/>
  <c r="I65" i="2"/>
  <c r="H65" i="2"/>
  <c r="G65" i="2"/>
  <c r="F65" i="2"/>
  <c r="D65" i="2"/>
  <c r="L64" i="2"/>
  <c r="C64" i="2" s="1"/>
  <c r="J64" i="2"/>
  <c r="I64" i="2"/>
  <c r="H64" i="2"/>
  <c r="G64" i="2"/>
  <c r="F64" i="2"/>
  <c r="D64" i="2"/>
  <c r="L63" i="2"/>
  <c r="C63" i="2" s="1"/>
  <c r="J63" i="2"/>
  <c r="I63" i="2"/>
  <c r="H63" i="2"/>
  <c r="G63" i="2"/>
  <c r="F63" i="2"/>
  <c r="D63" i="2"/>
  <c r="L62" i="2"/>
  <c r="C62" i="2" s="1"/>
  <c r="J62" i="2"/>
  <c r="I62" i="2"/>
  <c r="H62" i="2"/>
  <c r="G62" i="2"/>
  <c r="F62" i="2"/>
  <c r="D62" i="2"/>
  <c r="L61" i="2"/>
  <c r="C61" i="2" s="1"/>
  <c r="J61" i="2"/>
  <c r="I61" i="2"/>
  <c r="H61" i="2"/>
  <c r="G61" i="2"/>
  <c r="F61" i="2"/>
  <c r="D61" i="2"/>
  <c r="L60" i="2"/>
  <c r="C60" i="2" s="1"/>
  <c r="J60" i="2"/>
  <c r="I60" i="2"/>
  <c r="H60" i="2"/>
  <c r="G60" i="2"/>
  <c r="F60" i="2"/>
  <c r="D60" i="2"/>
  <c r="L59" i="2"/>
  <c r="C59" i="2" s="1"/>
  <c r="J59" i="2"/>
  <c r="I59" i="2"/>
  <c r="H59" i="2"/>
  <c r="G59" i="2"/>
  <c r="F59" i="2"/>
  <c r="D59" i="2"/>
  <c r="L58" i="2"/>
  <c r="C58" i="2" s="1"/>
  <c r="J58" i="2"/>
  <c r="I58" i="2"/>
  <c r="H58" i="2"/>
  <c r="G58" i="2"/>
  <c r="F58" i="2"/>
  <c r="D58" i="2"/>
  <c r="L57" i="2"/>
  <c r="C57" i="2" s="1"/>
  <c r="J57" i="2"/>
  <c r="I57" i="2"/>
  <c r="H57" i="2"/>
  <c r="G57" i="2"/>
  <c r="F57" i="2"/>
  <c r="D57" i="2"/>
  <c r="L56" i="2"/>
  <c r="C56" i="2" s="1"/>
  <c r="J56" i="2"/>
  <c r="I56" i="2"/>
  <c r="H56" i="2"/>
  <c r="G56" i="2"/>
  <c r="F56" i="2"/>
  <c r="D56" i="2"/>
  <c r="L55" i="2"/>
  <c r="C55" i="2" s="1"/>
  <c r="J55" i="2"/>
  <c r="I55" i="2"/>
  <c r="H55" i="2"/>
  <c r="G55" i="2"/>
  <c r="F55" i="2"/>
  <c r="D55" i="2"/>
  <c r="L54" i="2"/>
  <c r="C54" i="2" s="1"/>
  <c r="J54" i="2"/>
  <c r="I54" i="2"/>
  <c r="H54" i="2"/>
  <c r="G54" i="2"/>
  <c r="F54" i="2"/>
  <c r="D54" i="2"/>
  <c r="L53" i="2"/>
  <c r="C53" i="2" s="1"/>
  <c r="J53" i="2"/>
  <c r="I53" i="2"/>
  <c r="H53" i="2"/>
  <c r="G53" i="2"/>
  <c r="F53" i="2"/>
  <c r="D53" i="2"/>
  <c r="L52" i="2"/>
  <c r="C52" i="2" s="1"/>
  <c r="J52" i="2"/>
  <c r="I52" i="2"/>
  <c r="H52" i="2"/>
  <c r="G52" i="2"/>
  <c r="F52" i="2"/>
  <c r="D52" i="2"/>
  <c r="L51" i="2"/>
  <c r="C51" i="2" s="1"/>
  <c r="J51" i="2"/>
  <c r="I51" i="2"/>
  <c r="H51" i="2"/>
  <c r="G51" i="2"/>
  <c r="F51" i="2"/>
  <c r="D51" i="2"/>
  <c r="L50" i="2"/>
  <c r="C50" i="2" s="1"/>
  <c r="J50" i="2"/>
  <c r="I50" i="2"/>
  <c r="H50" i="2"/>
  <c r="G50" i="2"/>
  <c r="F50" i="2"/>
  <c r="D50" i="2"/>
  <c r="L49" i="2"/>
  <c r="C49" i="2" s="1"/>
  <c r="J49" i="2"/>
  <c r="I49" i="2"/>
  <c r="H49" i="2"/>
  <c r="G49" i="2"/>
  <c r="F49" i="2"/>
  <c r="D49" i="2"/>
  <c r="L48" i="2"/>
  <c r="C48" i="2" s="1"/>
  <c r="J48" i="2"/>
  <c r="I48" i="2"/>
  <c r="H48" i="2"/>
  <c r="G48" i="2"/>
  <c r="F48" i="2"/>
  <c r="D48" i="2"/>
  <c r="L47" i="2"/>
  <c r="C47" i="2" s="1"/>
  <c r="J47" i="2"/>
  <c r="I47" i="2"/>
  <c r="H47" i="2"/>
  <c r="G47" i="2"/>
  <c r="F47" i="2"/>
  <c r="D47" i="2"/>
  <c r="L46" i="2"/>
  <c r="C46" i="2" s="1"/>
  <c r="J46" i="2"/>
  <c r="I46" i="2"/>
  <c r="H46" i="2"/>
  <c r="G46" i="2"/>
  <c r="F46" i="2"/>
  <c r="D46" i="2"/>
  <c r="L45" i="2"/>
  <c r="J45" i="2"/>
  <c r="I45" i="2"/>
  <c r="H45" i="2"/>
  <c r="G45" i="2"/>
  <c r="F45" i="2"/>
  <c r="D45" i="2"/>
  <c r="L44" i="2"/>
  <c r="J44" i="2"/>
  <c r="I44" i="2"/>
  <c r="H44" i="2"/>
  <c r="G44" i="2"/>
  <c r="F44" i="2"/>
  <c r="D44" i="2"/>
  <c r="L43" i="2"/>
  <c r="J43" i="2"/>
  <c r="I43" i="2"/>
  <c r="H43" i="2"/>
  <c r="G43" i="2"/>
  <c r="F43" i="2"/>
  <c r="D43" i="2"/>
  <c r="L42" i="2"/>
  <c r="J42" i="2"/>
  <c r="I42" i="2"/>
  <c r="H42" i="2"/>
  <c r="G42" i="2"/>
  <c r="F42" i="2"/>
  <c r="D42" i="2"/>
  <c r="L41" i="2"/>
  <c r="J41" i="2"/>
  <c r="I41" i="2"/>
  <c r="H41" i="2"/>
  <c r="G41" i="2"/>
  <c r="F41" i="2"/>
  <c r="D41" i="2"/>
  <c r="L40" i="2"/>
  <c r="C40" i="2" s="1"/>
  <c r="J40" i="2"/>
  <c r="I40" i="2"/>
  <c r="H40" i="2"/>
  <c r="G40" i="2"/>
  <c r="F40" i="2"/>
  <c r="D40" i="2"/>
  <c r="L39" i="2"/>
  <c r="C39" i="2" s="1"/>
  <c r="J39" i="2"/>
  <c r="I39" i="2"/>
  <c r="H39" i="2"/>
  <c r="G39" i="2"/>
  <c r="F39" i="2"/>
  <c r="D39" i="2"/>
  <c r="L38" i="2"/>
  <c r="J38" i="2"/>
  <c r="I38" i="2"/>
  <c r="H38" i="2"/>
  <c r="G38" i="2"/>
  <c r="F38" i="2"/>
  <c r="D38" i="2"/>
  <c r="L37" i="2"/>
  <c r="J37" i="2"/>
  <c r="I37" i="2"/>
  <c r="H37" i="2"/>
  <c r="G37" i="2"/>
  <c r="F37" i="2"/>
  <c r="D37" i="2"/>
  <c r="L36" i="2"/>
  <c r="J36" i="2"/>
  <c r="I36" i="2"/>
  <c r="H36" i="2"/>
  <c r="G36" i="2"/>
  <c r="F36" i="2"/>
  <c r="D36" i="2"/>
  <c r="L35" i="2"/>
  <c r="J35" i="2"/>
  <c r="I35" i="2"/>
  <c r="H35" i="2"/>
  <c r="G35" i="2"/>
  <c r="F35" i="2"/>
  <c r="D35" i="2"/>
  <c r="L34" i="2"/>
  <c r="J34" i="2"/>
  <c r="I34" i="2"/>
  <c r="H34" i="2"/>
  <c r="G34" i="2"/>
  <c r="F34" i="2"/>
  <c r="D34" i="2"/>
  <c r="L33" i="2"/>
  <c r="J33" i="2"/>
  <c r="I33" i="2"/>
  <c r="H33" i="2"/>
  <c r="G33" i="2"/>
  <c r="F33" i="2"/>
  <c r="D33" i="2"/>
  <c r="L32" i="2"/>
  <c r="C32" i="2" s="1"/>
  <c r="J32" i="2"/>
  <c r="I32" i="2"/>
  <c r="H32" i="2"/>
  <c r="G32" i="2"/>
  <c r="F32" i="2"/>
  <c r="D32" i="2"/>
  <c r="L31" i="2"/>
  <c r="C31" i="2" s="1"/>
  <c r="J31" i="2"/>
  <c r="I31" i="2"/>
  <c r="H31" i="2"/>
  <c r="G31" i="2"/>
  <c r="F31" i="2"/>
  <c r="D31" i="2"/>
  <c r="L30" i="2"/>
  <c r="C30" i="2" s="1"/>
  <c r="J30" i="2"/>
  <c r="I30" i="2"/>
  <c r="H30" i="2"/>
  <c r="G30" i="2"/>
  <c r="F30" i="2"/>
  <c r="D30" i="2"/>
  <c r="L29" i="2"/>
  <c r="C29" i="2" s="1"/>
  <c r="J29" i="2"/>
  <c r="I29" i="2"/>
  <c r="H29" i="2"/>
  <c r="G29" i="2"/>
  <c r="F29" i="2"/>
  <c r="D29" i="2"/>
  <c r="L28" i="2"/>
  <c r="C28" i="2" s="1"/>
  <c r="J28" i="2"/>
  <c r="I28" i="2"/>
  <c r="H28" i="2"/>
  <c r="G28" i="2"/>
  <c r="F28" i="2"/>
  <c r="D28" i="2"/>
  <c r="L27" i="2"/>
  <c r="C27" i="2" s="1"/>
  <c r="J27" i="2"/>
  <c r="I27" i="2"/>
  <c r="H27" i="2"/>
  <c r="G27" i="2"/>
  <c r="F27" i="2"/>
  <c r="D27" i="2"/>
  <c r="L26" i="2"/>
  <c r="C26" i="2" s="1"/>
  <c r="J26" i="2"/>
  <c r="I26" i="2"/>
  <c r="H26" i="2"/>
  <c r="G26" i="2"/>
  <c r="F26" i="2"/>
  <c r="D26" i="2"/>
  <c r="L25" i="2"/>
  <c r="C25" i="2" s="1"/>
  <c r="J25" i="2"/>
  <c r="I25" i="2"/>
  <c r="H25" i="2"/>
  <c r="G25" i="2"/>
  <c r="F25" i="2"/>
  <c r="D25" i="2"/>
  <c r="L24" i="2"/>
  <c r="C24" i="2" s="1"/>
  <c r="J24" i="2"/>
  <c r="I24" i="2"/>
  <c r="H24" i="2"/>
  <c r="G24" i="2"/>
  <c r="F24" i="2"/>
  <c r="D24" i="2"/>
  <c r="L23" i="2"/>
  <c r="C23" i="2" s="1"/>
  <c r="J23" i="2"/>
  <c r="I23" i="2"/>
  <c r="H23" i="2"/>
  <c r="G23" i="2"/>
  <c r="F23" i="2"/>
  <c r="D23" i="2"/>
  <c r="L22" i="2"/>
  <c r="J22" i="2"/>
  <c r="I22" i="2"/>
  <c r="H22" i="2"/>
  <c r="G22" i="2"/>
  <c r="F22" i="2"/>
  <c r="D22" i="2"/>
  <c r="L21" i="2"/>
  <c r="J21" i="2"/>
  <c r="I21" i="2"/>
  <c r="H21" i="2"/>
  <c r="G21" i="2"/>
  <c r="F21" i="2"/>
  <c r="D21" i="2"/>
  <c r="L20" i="2"/>
  <c r="J20" i="2"/>
  <c r="I20" i="2"/>
  <c r="H20" i="2"/>
  <c r="G20" i="2"/>
  <c r="F20" i="2"/>
  <c r="D20" i="2"/>
  <c r="L19" i="2"/>
  <c r="C19" i="2" s="1"/>
  <c r="J19" i="2"/>
  <c r="I19" i="2"/>
  <c r="H19" i="2"/>
  <c r="G19" i="2"/>
  <c r="F19" i="2"/>
  <c r="D19" i="2"/>
  <c r="L18" i="2"/>
  <c r="C18" i="2" s="1"/>
  <c r="J18" i="2"/>
  <c r="I18" i="2"/>
  <c r="H18" i="2"/>
  <c r="G18" i="2"/>
  <c r="F18" i="2"/>
  <c r="D18" i="2"/>
  <c r="L17" i="2"/>
  <c r="C17" i="2" s="1"/>
  <c r="J17" i="2"/>
  <c r="I17" i="2"/>
  <c r="H17" i="2"/>
  <c r="G17" i="2"/>
  <c r="F17" i="2"/>
  <c r="D17" i="2"/>
  <c r="C13" i="2"/>
  <c r="C12" i="2"/>
  <c r="C11" i="2"/>
  <c r="J9" i="2"/>
  <c r="J8" i="2"/>
  <c r="E7" i="2"/>
  <c r="H74" i="2" s="1"/>
  <c r="C20" i="2" l="1"/>
  <c r="C21" i="2" s="1"/>
  <c r="J68" i="2"/>
  <c r="H68" i="2"/>
  <c r="C22" i="2" l="1"/>
  <c r="C33" i="2" s="1"/>
  <c r="C34" i="2" s="1"/>
  <c r="C35" i="2" l="1"/>
  <c r="C36" i="2"/>
  <c r="C41" i="2" s="1"/>
  <c r="C42" i="2" s="1"/>
  <c r="C37" i="2" l="1"/>
  <c r="C38" i="2" s="1"/>
  <c r="C43" i="2"/>
  <c r="C44" i="2" l="1"/>
  <c r="C45" i="2" s="1"/>
</calcChain>
</file>

<file path=xl/sharedStrings.xml><?xml version="1.0" encoding="utf-8"?>
<sst xmlns="http://schemas.openxmlformats.org/spreadsheetml/2006/main" count="407" uniqueCount="154">
  <si>
    <t>DATA Ví dụ</t>
  </si>
  <si>
    <t>SO_PHIEU</t>
  </si>
  <si>
    <t>NGAY</t>
  </si>
  <si>
    <t>DIEN_GIAI</t>
  </si>
  <si>
    <t>MA_DT</t>
  </si>
  <si>
    <t>MA_NHAP</t>
  </si>
  <si>
    <t>MA_XUAT</t>
  </si>
  <si>
    <t>TEN_HH</t>
  </si>
  <si>
    <t>DVT</t>
  </si>
  <si>
    <t>KHO</t>
  </si>
  <si>
    <t>TK_NO</t>
  </si>
  <si>
    <t>TK_CO</t>
  </si>
  <si>
    <t>SO_LUONG</t>
  </si>
  <si>
    <t>DON_GIA</t>
  </si>
  <si>
    <t>SO_TIEN</t>
  </si>
  <si>
    <t>DOI_TƯƠNG</t>
  </si>
  <si>
    <t>X00842</t>
  </si>
  <si>
    <t>Xuất kho bán hàng (HĐ 0377</t>
  </si>
  <si>
    <t>KH0602</t>
  </si>
  <si>
    <t/>
  </si>
  <si>
    <t>VT0381</t>
  </si>
  <si>
    <t>Hoa hồi</t>
  </si>
  <si>
    <t>Kg</t>
  </si>
  <si>
    <t>KHO1</t>
  </si>
  <si>
    <t>632</t>
  </si>
  <si>
    <t>1561</t>
  </si>
  <si>
    <t>Hoàng Thiên An</t>
  </si>
  <si>
    <t>X00843</t>
  </si>
  <si>
    <t>Xuất kho bán hàng (HĐ 0378</t>
  </si>
  <si>
    <t>KH0499</t>
  </si>
  <si>
    <t>VT0377</t>
  </si>
  <si>
    <t>Hạt nêm Aji 3kg</t>
  </si>
  <si>
    <t>Nguyễn Mạnh Cường</t>
  </si>
  <si>
    <t>VT0376</t>
  </si>
  <si>
    <t>Hạt điều màu</t>
  </si>
  <si>
    <t>X00844</t>
  </si>
  <si>
    <t>Xuất kho bán hàng (HĐ 0379</t>
  </si>
  <si>
    <t>KH0603</t>
  </si>
  <si>
    <t>VT0383</t>
  </si>
  <si>
    <t>Ly mỏng 380ml</t>
  </si>
  <si>
    <t>Cái</t>
  </si>
  <si>
    <t>VT0382</t>
  </si>
  <si>
    <t>Hương vị phở 30gr</t>
  </si>
  <si>
    <t>Gói</t>
  </si>
  <si>
    <t>VT0379</t>
  </si>
  <si>
    <t>Hạt nêm KOOKER (2kg/ bịch )</t>
  </si>
  <si>
    <t>X00845</t>
  </si>
  <si>
    <t>Xuất kho bán hàng (HĐ 0380</t>
  </si>
  <si>
    <t>KH0604</t>
  </si>
  <si>
    <t>X00846</t>
  </si>
  <si>
    <t>Xuất kho bán hàng (HĐ 0381</t>
  </si>
  <si>
    <t>KH0605</t>
  </si>
  <si>
    <t>VT0062</t>
  </si>
  <si>
    <t>Bột bánh xèo</t>
  </si>
  <si>
    <t>Lê Hào Hùng</t>
  </si>
  <si>
    <t>VT0333</t>
  </si>
  <si>
    <t>Bột béo</t>
  </si>
  <si>
    <t>VT0338</t>
  </si>
  <si>
    <t>Bún tàu</t>
  </si>
  <si>
    <t>X00847</t>
  </si>
  <si>
    <t>Xuất kho bán hàng (HĐ 0382</t>
  </si>
  <si>
    <t>KH0606</t>
  </si>
  <si>
    <t>VT0336</t>
  </si>
  <si>
    <t>Bún gạo 555</t>
  </si>
  <si>
    <t>Nguyễn Quốc Hưng</t>
  </si>
  <si>
    <t>VT0331</t>
  </si>
  <si>
    <t>Bột nếp</t>
  </si>
  <si>
    <t>VT0328</t>
  </si>
  <si>
    <t>Bột mì</t>
  </si>
  <si>
    <t>VT0112</t>
  </si>
  <si>
    <t>Hành phi Việt Nam (Bì 200g)</t>
  </si>
  <si>
    <t>N00171</t>
  </si>
  <si>
    <t>Mua hàng nhập kho (HĐ 1020</t>
  </si>
  <si>
    <t>NCC0006</t>
  </si>
  <si>
    <t>VT0092</t>
  </si>
  <si>
    <t>Tinh mùi lá dứa</t>
  </si>
  <si>
    <t>Hủ</t>
  </si>
  <si>
    <t>331</t>
  </si>
  <si>
    <t>Nguyễn Việt Khoa</t>
  </si>
  <si>
    <t>VT0203</t>
  </si>
  <si>
    <t xml:space="preserve">Hún cây </t>
  </si>
  <si>
    <t>N00172</t>
  </si>
  <si>
    <t>VT0182</t>
  </si>
  <si>
    <t>Tiêu xay</t>
  </si>
  <si>
    <t>KHO2</t>
  </si>
  <si>
    <t>112</t>
  </si>
  <si>
    <t>Nguyễn Trung Kiên</t>
  </si>
  <si>
    <t>VT0090</t>
  </si>
  <si>
    <t xml:space="preserve">Đậu hủ ky </t>
  </si>
  <si>
    <t>VT0091</t>
  </si>
  <si>
    <t>Đậu Phộng ( lạc tươi )</t>
  </si>
  <si>
    <t>VT0315</t>
  </si>
  <si>
    <t>Bông tắm</t>
  </si>
  <si>
    <t>VT0238</t>
  </si>
  <si>
    <t>Nước rau má</t>
  </si>
  <si>
    <t>Lon</t>
  </si>
  <si>
    <t>NCC0001</t>
  </si>
  <si>
    <t>VT0001</t>
  </si>
  <si>
    <t>Bánh chưng</t>
  </si>
  <si>
    <t>N00173</t>
  </si>
  <si>
    <t>Mua hàng nhập kho (HĐ 1021</t>
  </si>
  <si>
    <t>Nguyễn Trang  Minh</t>
  </si>
  <si>
    <t>VT0005</t>
  </si>
  <si>
    <t>Nem chua cây nhỏ</t>
  </si>
  <si>
    <t>Cây</t>
  </si>
  <si>
    <t>X00848</t>
  </si>
  <si>
    <t>Xuất kho bán hàng (HĐ 0383</t>
  </si>
  <si>
    <t>KH0312</t>
  </si>
  <si>
    <t>VT0013</t>
  </si>
  <si>
    <t>Cá viên</t>
  </si>
  <si>
    <t>N00174</t>
  </si>
  <si>
    <t>Mua hàng nhập kho (HĐ 1090</t>
  </si>
  <si>
    <t>NCC0025</t>
  </si>
  <si>
    <t>VT0450</t>
  </si>
  <si>
    <t>Rượu vang đỏ</t>
  </si>
  <si>
    <t>Chai</t>
  </si>
  <si>
    <t>X00849</t>
  </si>
  <si>
    <t>Xuất kho bán hàng (HĐ 0384</t>
  </si>
  <si>
    <t>KH0078</t>
  </si>
  <si>
    <t>VT0012</t>
  </si>
  <si>
    <t>Chả giò rế</t>
  </si>
  <si>
    <t>Hộp</t>
  </si>
  <si>
    <t>Mẫu số 01- VT</t>
  </si>
  <si>
    <t>Đơn vị:</t>
  </si>
  <si>
    <t>(Ban hành theo Thông tư số 200/2014/TT-BTC</t>
  </si>
  <si>
    <t>Địa chỉ:</t>
  </si>
  <si>
    <t>Ngày 22/12/2014 của Bộ Tài chính)</t>
  </si>
  <si>
    <t>PHIẾU NHẬP KHO</t>
  </si>
  <si>
    <t>Số:</t>
  </si>
  <si>
    <t>Nợ:</t>
  </si>
  <si>
    <t>Có:</t>
  </si>
  <si>
    <t>Địa điểm:</t>
  </si>
  <si>
    <t>STT</t>
  </si>
  <si>
    <t>Tên, nhãn hiệu, quy cách, phẩm chất vật tư, dụng cụ sản phẩm, hàng hóa</t>
  </si>
  <si>
    <t>Mã số</t>
  </si>
  <si>
    <t>Đơn vị tính</t>
  </si>
  <si>
    <t>Số lượng</t>
  </si>
  <si>
    <t>Đơn giá</t>
  </si>
  <si>
    <t>Thành tiền</t>
  </si>
  <si>
    <t>A</t>
  </si>
  <si>
    <t>B</t>
  </si>
  <si>
    <t>C</t>
  </si>
  <si>
    <t>D</t>
  </si>
  <si>
    <t>CỘNG</t>
  </si>
  <si>
    <t>x</t>
  </si>
  <si>
    <t xml:space="preserve">- Tổng số tiền viết bằng chữ: </t>
  </si>
  <si>
    <t>- Số chứng từ gốc kèm theo:</t>
  </si>
  <si>
    <t>Người lập phiếu</t>
  </si>
  <si>
    <t>Người giao hàng</t>
  </si>
  <si>
    <t>Thủ kho</t>
  </si>
  <si>
    <t>Kế toán trưởng</t>
  </si>
  <si>
    <t>(Ký, họ tên)</t>
  </si>
  <si>
    <t>(Hoặc bộ phận có nhu cầu)</t>
  </si>
  <si>
    <t>Lọc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</si>
</sst>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Ngày&quot;\ dd\ &quot;tháng&quot;\ mm\ &quot;năm&quot;\ yyyy\."/>
    <numFmt numFmtId="165" formatCode="_(* #,##0.0_);_(* \(#,##0.0\);_(* &quot;-&quot;??_);_(@_)"/>
  </numFmts>
  <fonts count="15" x14ac:knownFonts="1">
    <font>
      <sz val="10"/>
      <name val="Arial"/>
    </font>
    <font>
      <b/>
      <sz val="15"/>
      <color theme="3"/>
      <name val="Calibri"/>
      <family val="2"/>
      <scheme val="minor"/>
    </font>
    <font>
      <sz val="10"/>
      <name val="Arial"/>
      <family val="2"/>
    </font>
    <font>
      <sz val="10"/>
      <color theme="1"/>
      <name val="Times New Roman"/>
      <family val="2"/>
      <charset val="163"/>
    </font>
    <font>
      <b/>
      <sz val="10"/>
      <color theme="0"/>
      <name val="Times New Roman"/>
      <family val="1"/>
    </font>
    <font>
      <sz val="10"/>
      <color theme="1"/>
      <name val="Times New Roman"/>
      <family val="1"/>
    </font>
    <font>
      <sz val="12"/>
      <name val="Times New Roman"/>
      <family val="1"/>
    </font>
    <font>
      <b/>
      <sz val="12"/>
      <name val="Times New Roman"/>
      <family val="1"/>
    </font>
    <font>
      <i/>
      <sz val="11"/>
      <name val="Times New Roman"/>
      <family val="1"/>
    </font>
    <font>
      <b/>
      <sz val="22"/>
      <name val="Times New Roman"/>
      <family val="1"/>
    </font>
    <font>
      <i/>
      <sz val="12"/>
      <name val="Times New Roman"/>
      <family val="1"/>
    </font>
    <font>
      <b/>
      <i/>
      <sz val="12"/>
      <name val="Times New Roman"/>
      <family val="1"/>
    </font>
    <font>
      <sz val="10"/>
      <name val="Arial"/>
      <family val="2"/>
    </font>
    <font>
      <sz val="10"/>
      <color theme="0"/>
      <name val="Arial"/>
      <family val="2"/>
    </font>
    <font>
      <b/>
      <sz val="11"/>
      <name val="Cambria"/>
      <family val="1"/>
    </font>
  </fonts>
  <fills count="4">
    <fill>
      <patternFill patternType="none"/>
    </fill>
    <fill>
      <patternFill patternType="gray125"/>
    </fill>
    <fill>
      <patternFill patternType="solid">
        <fgColor theme="3" tint="0.39997558519241921"/>
        <bgColor indexed="64"/>
      </patternFill>
    </fill>
    <fill>
      <patternFill patternType="solid">
        <fgColor theme="7" tint="0.59999389629810485"/>
        <bgColor indexed="64"/>
      </patternFill>
    </fill>
  </fills>
  <borders count="8">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1" fillId="0" borderId="1" applyNumberFormat="0" applyFill="0" applyAlignment="0" applyProtection="0"/>
    <xf numFmtId="0" fontId="3" fillId="0" borderId="0"/>
  </cellStyleXfs>
  <cellXfs count="50">
    <xf numFmtId="0" fontId="0" fillId="0" borderId="0" xfId="0"/>
    <xf numFmtId="0" fontId="1" fillId="0" borderId="1" xfId="2"/>
    <xf numFmtId="49" fontId="0" fillId="0" borderId="0" xfId="0" applyNumberFormat="1" applyAlignment="1">
      <alignment horizontal="center"/>
    </xf>
    <xf numFmtId="0" fontId="3" fillId="0" borderId="0" xfId="3"/>
    <xf numFmtId="0" fontId="6" fillId="0" borderId="0" xfId="0" applyFont="1"/>
    <xf numFmtId="0" fontId="0" fillId="0" borderId="0" xfId="0" applyAlignment="1">
      <alignment horizont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Continuous"/>
    </xf>
    <xf numFmtId="0" fontId="7" fillId="3" borderId="0" xfId="0" applyFont="1" applyFill="1" applyAlignment="1">
      <alignment horizontal="center"/>
    </xf>
    <xf numFmtId="0" fontId="10" fillId="0" borderId="0" xfId="0" applyFont="1" applyAlignment="1">
      <alignment horizontal="center"/>
    </xf>
    <xf numFmtId="0" fontId="6" fillId="0" borderId="0" xfId="0" applyFont="1" applyAlignment="1">
      <alignment horizontal="center"/>
    </xf>
    <xf numFmtId="0" fontId="10"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Continuous" vertical="center" wrapText="1"/>
    </xf>
    <xf numFmtId="0" fontId="6" fillId="0" borderId="2" xfId="0" applyFont="1" applyBorder="1" applyAlignment="1">
      <alignment horizontal="centerContinuous"/>
    </xf>
    <xf numFmtId="0" fontId="7" fillId="0" borderId="2" xfId="0" applyFont="1" applyBorder="1" applyAlignment="1">
      <alignment horizontal="center" wrapText="1"/>
    </xf>
    <xf numFmtId="0" fontId="7" fillId="0" borderId="2" xfId="0" applyFont="1" applyBorder="1" applyAlignment="1">
      <alignment horizontal="centerContinuous" wrapText="1"/>
    </xf>
    <xf numFmtId="0" fontId="6" fillId="0" borderId="3" xfId="0" applyFont="1" applyBorder="1" applyAlignment="1">
      <alignment horizontal="center"/>
    </xf>
    <xf numFmtId="0" fontId="6" fillId="0" borderId="4" xfId="0" applyFont="1" applyBorder="1"/>
    <xf numFmtId="0" fontId="6" fillId="0" borderId="5" xfId="0" applyFont="1" applyBorder="1"/>
    <xf numFmtId="0" fontId="6" fillId="0" borderId="6" xfId="0" applyFont="1" applyBorder="1"/>
    <xf numFmtId="0" fontId="6" fillId="0" borderId="2" xfId="0" applyFont="1" applyBorder="1" applyAlignment="1">
      <alignment horizontal="center"/>
    </xf>
    <xf numFmtId="165" fontId="6" fillId="0" borderId="2" xfId="1" applyNumberFormat="1" applyFont="1" applyBorder="1"/>
    <xf numFmtId="0" fontId="7" fillId="0" borderId="0" xfId="0" applyFont="1" applyAlignment="1">
      <alignment horizontal="center"/>
    </xf>
    <xf numFmtId="0" fontId="7" fillId="0" borderId="2" xfId="0" applyFont="1" applyBorder="1"/>
    <xf numFmtId="0" fontId="7" fillId="0" borderId="7" xfId="0" applyFont="1" applyBorder="1" applyAlignment="1">
      <alignment horizontal="centerContinuous" wrapText="1"/>
    </xf>
    <xf numFmtId="0" fontId="7" fillId="0" borderId="7" xfId="0" applyFont="1" applyBorder="1" applyAlignment="1">
      <alignment horizontal="centerContinuous"/>
    </xf>
    <xf numFmtId="0" fontId="7" fillId="0" borderId="2" xfId="0" applyFont="1" applyBorder="1" applyAlignment="1">
      <alignment horizontal="center"/>
    </xf>
    <xf numFmtId="165" fontId="7" fillId="0" borderId="2" xfId="0" applyNumberFormat="1" applyFont="1" applyBorder="1"/>
    <xf numFmtId="49" fontId="6" fillId="0" borderId="0" xfId="0" quotePrefix="1" applyNumberFormat="1" applyFont="1"/>
    <xf numFmtId="0" fontId="7" fillId="0" borderId="0" xfId="0" applyFont="1" applyAlignment="1">
      <alignment horizontal="left"/>
    </xf>
    <xf numFmtId="0" fontId="7" fillId="0" borderId="0" xfId="0" applyFont="1" applyAlignment="1">
      <alignment horizontal="left" indent="3"/>
    </xf>
    <xf numFmtId="0" fontId="10" fillId="0" borderId="0" xfId="0" applyFont="1" applyAlignment="1">
      <alignment horizontal="left" indent="1"/>
    </xf>
    <xf numFmtId="0" fontId="11" fillId="0" borderId="0" xfId="0" applyFont="1" applyAlignment="1">
      <alignment horizontal="left"/>
    </xf>
    <xf numFmtId="0" fontId="10" fillId="0" borderId="0" xfId="0" applyFont="1" applyAlignment="1">
      <alignment horizontal="centerContinuous"/>
    </xf>
    <xf numFmtId="0" fontId="4" fillId="2" borderId="2" xfId="3" applyFont="1" applyFill="1" applyBorder="1" applyAlignment="1">
      <alignment horizontal="center"/>
    </xf>
    <xf numFmtId="49" fontId="4" fillId="2" borderId="2" xfId="3" applyNumberFormat="1" applyFont="1" applyFill="1" applyBorder="1" applyAlignment="1">
      <alignment horizontal="center"/>
    </xf>
    <xf numFmtId="0" fontId="3" fillId="0" borderId="2" xfId="3" applyBorder="1"/>
    <xf numFmtId="14" fontId="3" fillId="0" borderId="2" xfId="3" applyNumberFormat="1" applyBorder="1"/>
    <xf numFmtId="49" fontId="3" fillId="0" borderId="2" xfId="3" applyNumberFormat="1" applyBorder="1" applyAlignment="1">
      <alignment horizontal="center"/>
    </xf>
    <xf numFmtId="0" fontId="5" fillId="0" borderId="2" xfId="3" applyFont="1" applyBorder="1"/>
    <xf numFmtId="3" fontId="5" fillId="0" borderId="2" xfId="3" applyNumberFormat="1" applyFont="1" applyBorder="1"/>
    <xf numFmtId="0" fontId="12" fillId="0" borderId="0" xfId="0" applyFont="1"/>
    <xf numFmtId="0" fontId="13" fillId="0" borderId="0" xfId="0" applyFont="1"/>
    <xf numFmtId="0" fontId="14" fillId="0" borderId="0" xfId="0" applyFont="1" applyAlignment="1">
      <alignment horizontal="left"/>
    </xf>
    <xf numFmtId="14" fontId="6" fillId="0" borderId="0" xfId="0" applyNumberFormat="1" applyFont="1"/>
    <xf numFmtId="164" fontId="10" fillId="0" borderId="0" xfId="0" applyNumberFormat="1" applyFont="1" applyAlignment="1">
      <alignment horizontal="center"/>
    </xf>
    <xf numFmtId="164" fontId="10" fillId="0" borderId="0" xfId="0" applyNumberFormat="1" applyFont="1" applyAlignment="1">
      <alignment horizontal="right"/>
    </xf>
  </cellXfs>
  <cellStyles count="4">
    <cellStyle name="Comma" xfId="1" builtinId="3"/>
    <cellStyle name="Heading 1" xfId="2" builtinId="16"/>
    <cellStyle name="Normal" xfId="0" builtinId="0"/>
    <cellStyle name="Normal 3" xfId="3" xr:uid="{46177C1D-6A0C-4D23-B5EE-55EAD55BF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6EA08-459F-4FDE-BC7F-47922B591D7E}">
  <dimension ref="A1:O47"/>
  <sheetViews>
    <sheetView showGridLines="0" tabSelected="1" zoomScaleNormal="100" workbookViewId="0"/>
  </sheetViews>
  <sheetFormatPr defaultRowHeight="12.5" x14ac:dyDescent="0.25"/>
  <cols>
    <col min="1" max="1" width="9.7265625" bestFit="1" customWidth="1"/>
    <col min="2" max="2" width="9.1796875" bestFit="1" customWidth="1"/>
    <col min="3" max="3" width="22.54296875" bestFit="1" customWidth="1"/>
    <col min="4" max="4" width="8.08984375" bestFit="1" customWidth="1"/>
    <col min="5" max="5" width="9.6328125" bestFit="1" customWidth="1"/>
    <col min="6" max="6" width="9.54296875" bestFit="1" customWidth="1"/>
    <col min="7" max="7" width="23.6328125" bestFit="1" customWidth="1"/>
    <col min="8" max="8" width="4.54296875" bestFit="1" customWidth="1"/>
    <col min="9" max="9" width="5.54296875" bestFit="1" customWidth="1"/>
    <col min="10" max="11" width="6.90625" style="2" bestFit="1" customWidth="1"/>
    <col min="12" max="12" width="10.81640625" bestFit="1" customWidth="1"/>
    <col min="13" max="13" width="9.08984375" bestFit="1" customWidth="1"/>
    <col min="14" max="14" width="8.453125" bestFit="1" customWidth="1"/>
    <col min="15" max="15" width="16" bestFit="1" customWidth="1"/>
    <col min="257" max="257" width="9.7265625" bestFit="1" customWidth="1"/>
    <col min="258" max="258" width="9.1796875" bestFit="1" customWidth="1"/>
    <col min="259" max="259" width="22.54296875" bestFit="1" customWidth="1"/>
    <col min="260" max="260" width="8.08984375" bestFit="1" customWidth="1"/>
    <col min="261" max="261" width="9.6328125" bestFit="1" customWidth="1"/>
    <col min="262" max="262" width="9.54296875" bestFit="1" customWidth="1"/>
    <col min="263" max="263" width="23.6328125" bestFit="1" customWidth="1"/>
    <col min="264" max="264" width="4.54296875" bestFit="1" customWidth="1"/>
    <col min="265" max="265" width="5.54296875" bestFit="1" customWidth="1"/>
    <col min="266" max="267" width="6.90625" bestFit="1" customWidth="1"/>
    <col min="268" max="268" width="10.81640625" bestFit="1" customWidth="1"/>
    <col min="269" max="269" width="9.08984375" bestFit="1" customWidth="1"/>
    <col min="270" max="270" width="8.453125" bestFit="1" customWidth="1"/>
    <col min="271" max="271" width="17.54296875" customWidth="1"/>
    <col min="513" max="513" width="9.7265625" bestFit="1" customWidth="1"/>
    <col min="514" max="514" width="9.1796875" bestFit="1" customWidth="1"/>
    <col min="515" max="515" width="22.54296875" bestFit="1" customWidth="1"/>
    <col min="516" max="516" width="8.08984375" bestFit="1" customWidth="1"/>
    <col min="517" max="517" width="9.6328125" bestFit="1" customWidth="1"/>
    <col min="518" max="518" width="9.54296875" bestFit="1" customWidth="1"/>
    <col min="519" max="519" width="23.6328125" bestFit="1" customWidth="1"/>
    <col min="520" max="520" width="4.54296875" bestFit="1" customWidth="1"/>
    <col min="521" max="521" width="5.54296875" bestFit="1" customWidth="1"/>
    <col min="522" max="523" width="6.90625" bestFit="1" customWidth="1"/>
    <col min="524" max="524" width="10.81640625" bestFit="1" customWidth="1"/>
    <col min="525" max="525" width="9.08984375" bestFit="1" customWidth="1"/>
    <col min="526" max="526" width="8.453125" bestFit="1" customWidth="1"/>
    <col min="527" max="527" width="17.54296875" customWidth="1"/>
    <col min="769" max="769" width="9.7265625" bestFit="1" customWidth="1"/>
    <col min="770" max="770" width="9.1796875" bestFit="1" customWidth="1"/>
    <col min="771" max="771" width="22.54296875" bestFit="1" customWidth="1"/>
    <col min="772" max="772" width="8.08984375" bestFit="1" customWidth="1"/>
    <col min="773" max="773" width="9.6328125" bestFit="1" customWidth="1"/>
    <col min="774" max="774" width="9.54296875" bestFit="1" customWidth="1"/>
    <col min="775" max="775" width="23.6328125" bestFit="1" customWidth="1"/>
    <col min="776" max="776" width="4.54296875" bestFit="1" customWidth="1"/>
    <col min="777" max="777" width="5.54296875" bestFit="1" customWidth="1"/>
    <col min="778" max="779" width="6.90625" bestFit="1" customWidth="1"/>
    <col min="780" max="780" width="10.81640625" bestFit="1" customWidth="1"/>
    <col min="781" max="781" width="9.08984375" bestFit="1" customWidth="1"/>
    <col min="782" max="782" width="8.453125" bestFit="1" customWidth="1"/>
    <col min="783" max="783" width="17.54296875" customWidth="1"/>
    <col min="1025" max="1025" width="9.7265625" bestFit="1" customWidth="1"/>
    <col min="1026" max="1026" width="9.1796875" bestFit="1" customWidth="1"/>
    <col min="1027" max="1027" width="22.54296875" bestFit="1" customWidth="1"/>
    <col min="1028" max="1028" width="8.08984375" bestFit="1" customWidth="1"/>
    <col min="1029" max="1029" width="9.6328125" bestFit="1" customWidth="1"/>
    <col min="1030" max="1030" width="9.54296875" bestFit="1" customWidth="1"/>
    <col min="1031" max="1031" width="23.6328125" bestFit="1" customWidth="1"/>
    <col min="1032" max="1032" width="4.54296875" bestFit="1" customWidth="1"/>
    <col min="1033" max="1033" width="5.54296875" bestFit="1" customWidth="1"/>
    <col min="1034" max="1035" width="6.90625" bestFit="1" customWidth="1"/>
    <col min="1036" max="1036" width="10.81640625" bestFit="1" customWidth="1"/>
    <col min="1037" max="1037" width="9.08984375" bestFit="1" customWidth="1"/>
    <col min="1038" max="1038" width="8.453125" bestFit="1" customWidth="1"/>
    <col min="1039" max="1039" width="17.54296875" customWidth="1"/>
    <col min="1281" max="1281" width="9.7265625" bestFit="1" customWidth="1"/>
    <col min="1282" max="1282" width="9.1796875" bestFit="1" customWidth="1"/>
    <col min="1283" max="1283" width="22.54296875" bestFit="1" customWidth="1"/>
    <col min="1284" max="1284" width="8.08984375" bestFit="1" customWidth="1"/>
    <col min="1285" max="1285" width="9.6328125" bestFit="1" customWidth="1"/>
    <col min="1286" max="1286" width="9.54296875" bestFit="1" customWidth="1"/>
    <col min="1287" max="1287" width="23.6328125" bestFit="1" customWidth="1"/>
    <col min="1288" max="1288" width="4.54296875" bestFit="1" customWidth="1"/>
    <col min="1289" max="1289" width="5.54296875" bestFit="1" customWidth="1"/>
    <col min="1290" max="1291" width="6.90625" bestFit="1" customWidth="1"/>
    <col min="1292" max="1292" width="10.81640625" bestFit="1" customWidth="1"/>
    <col min="1293" max="1293" width="9.08984375" bestFit="1" customWidth="1"/>
    <col min="1294" max="1294" width="8.453125" bestFit="1" customWidth="1"/>
    <col min="1295" max="1295" width="17.54296875" customWidth="1"/>
    <col min="1537" max="1537" width="9.7265625" bestFit="1" customWidth="1"/>
    <col min="1538" max="1538" width="9.1796875" bestFit="1" customWidth="1"/>
    <col min="1539" max="1539" width="22.54296875" bestFit="1" customWidth="1"/>
    <col min="1540" max="1540" width="8.08984375" bestFit="1" customWidth="1"/>
    <col min="1541" max="1541" width="9.6328125" bestFit="1" customWidth="1"/>
    <col min="1542" max="1542" width="9.54296875" bestFit="1" customWidth="1"/>
    <col min="1543" max="1543" width="23.6328125" bestFit="1" customWidth="1"/>
    <col min="1544" max="1544" width="4.54296875" bestFit="1" customWidth="1"/>
    <col min="1545" max="1545" width="5.54296875" bestFit="1" customWidth="1"/>
    <col min="1546" max="1547" width="6.90625" bestFit="1" customWidth="1"/>
    <col min="1548" max="1548" width="10.81640625" bestFit="1" customWidth="1"/>
    <col min="1549" max="1549" width="9.08984375" bestFit="1" customWidth="1"/>
    <col min="1550" max="1550" width="8.453125" bestFit="1" customWidth="1"/>
    <col min="1551" max="1551" width="17.54296875" customWidth="1"/>
    <col min="1793" max="1793" width="9.7265625" bestFit="1" customWidth="1"/>
    <col min="1794" max="1794" width="9.1796875" bestFit="1" customWidth="1"/>
    <col min="1795" max="1795" width="22.54296875" bestFit="1" customWidth="1"/>
    <col min="1796" max="1796" width="8.08984375" bestFit="1" customWidth="1"/>
    <col min="1797" max="1797" width="9.6328125" bestFit="1" customWidth="1"/>
    <col min="1798" max="1798" width="9.54296875" bestFit="1" customWidth="1"/>
    <col min="1799" max="1799" width="23.6328125" bestFit="1" customWidth="1"/>
    <col min="1800" max="1800" width="4.54296875" bestFit="1" customWidth="1"/>
    <col min="1801" max="1801" width="5.54296875" bestFit="1" customWidth="1"/>
    <col min="1802" max="1803" width="6.90625" bestFit="1" customWidth="1"/>
    <col min="1804" max="1804" width="10.81640625" bestFit="1" customWidth="1"/>
    <col min="1805" max="1805" width="9.08984375" bestFit="1" customWidth="1"/>
    <col min="1806" max="1806" width="8.453125" bestFit="1" customWidth="1"/>
    <col min="1807" max="1807" width="17.54296875" customWidth="1"/>
    <col min="2049" max="2049" width="9.7265625" bestFit="1" customWidth="1"/>
    <col min="2050" max="2050" width="9.1796875" bestFit="1" customWidth="1"/>
    <col min="2051" max="2051" width="22.54296875" bestFit="1" customWidth="1"/>
    <col min="2052" max="2052" width="8.08984375" bestFit="1" customWidth="1"/>
    <col min="2053" max="2053" width="9.6328125" bestFit="1" customWidth="1"/>
    <col min="2054" max="2054" width="9.54296875" bestFit="1" customWidth="1"/>
    <col min="2055" max="2055" width="23.6328125" bestFit="1" customWidth="1"/>
    <col min="2056" max="2056" width="4.54296875" bestFit="1" customWidth="1"/>
    <col min="2057" max="2057" width="5.54296875" bestFit="1" customWidth="1"/>
    <col min="2058" max="2059" width="6.90625" bestFit="1" customWidth="1"/>
    <col min="2060" max="2060" width="10.81640625" bestFit="1" customWidth="1"/>
    <col min="2061" max="2061" width="9.08984375" bestFit="1" customWidth="1"/>
    <col min="2062" max="2062" width="8.453125" bestFit="1" customWidth="1"/>
    <col min="2063" max="2063" width="17.54296875" customWidth="1"/>
    <col min="2305" max="2305" width="9.7265625" bestFit="1" customWidth="1"/>
    <col min="2306" max="2306" width="9.1796875" bestFit="1" customWidth="1"/>
    <col min="2307" max="2307" width="22.54296875" bestFit="1" customWidth="1"/>
    <col min="2308" max="2308" width="8.08984375" bestFit="1" customWidth="1"/>
    <col min="2309" max="2309" width="9.6328125" bestFit="1" customWidth="1"/>
    <col min="2310" max="2310" width="9.54296875" bestFit="1" customWidth="1"/>
    <col min="2311" max="2311" width="23.6328125" bestFit="1" customWidth="1"/>
    <col min="2312" max="2312" width="4.54296875" bestFit="1" customWidth="1"/>
    <col min="2313" max="2313" width="5.54296875" bestFit="1" customWidth="1"/>
    <col min="2314" max="2315" width="6.90625" bestFit="1" customWidth="1"/>
    <col min="2316" max="2316" width="10.81640625" bestFit="1" customWidth="1"/>
    <col min="2317" max="2317" width="9.08984375" bestFit="1" customWidth="1"/>
    <col min="2318" max="2318" width="8.453125" bestFit="1" customWidth="1"/>
    <col min="2319" max="2319" width="17.54296875" customWidth="1"/>
    <col min="2561" max="2561" width="9.7265625" bestFit="1" customWidth="1"/>
    <col min="2562" max="2562" width="9.1796875" bestFit="1" customWidth="1"/>
    <col min="2563" max="2563" width="22.54296875" bestFit="1" customWidth="1"/>
    <col min="2564" max="2564" width="8.08984375" bestFit="1" customWidth="1"/>
    <col min="2565" max="2565" width="9.6328125" bestFit="1" customWidth="1"/>
    <col min="2566" max="2566" width="9.54296875" bestFit="1" customWidth="1"/>
    <col min="2567" max="2567" width="23.6328125" bestFit="1" customWidth="1"/>
    <col min="2568" max="2568" width="4.54296875" bestFit="1" customWidth="1"/>
    <col min="2569" max="2569" width="5.54296875" bestFit="1" customWidth="1"/>
    <col min="2570" max="2571" width="6.90625" bestFit="1" customWidth="1"/>
    <col min="2572" max="2572" width="10.81640625" bestFit="1" customWidth="1"/>
    <col min="2573" max="2573" width="9.08984375" bestFit="1" customWidth="1"/>
    <col min="2574" max="2574" width="8.453125" bestFit="1" customWidth="1"/>
    <col min="2575" max="2575" width="17.54296875" customWidth="1"/>
    <col min="2817" max="2817" width="9.7265625" bestFit="1" customWidth="1"/>
    <col min="2818" max="2818" width="9.1796875" bestFit="1" customWidth="1"/>
    <col min="2819" max="2819" width="22.54296875" bestFit="1" customWidth="1"/>
    <col min="2820" max="2820" width="8.08984375" bestFit="1" customWidth="1"/>
    <col min="2821" max="2821" width="9.6328125" bestFit="1" customWidth="1"/>
    <col min="2822" max="2822" width="9.54296875" bestFit="1" customWidth="1"/>
    <col min="2823" max="2823" width="23.6328125" bestFit="1" customWidth="1"/>
    <col min="2824" max="2824" width="4.54296875" bestFit="1" customWidth="1"/>
    <col min="2825" max="2825" width="5.54296875" bestFit="1" customWidth="1"/>
    <col min="2826" max="2827" width="6.90625" bestFit="1" customWidth="1"/>
    <col min="2828" max="2828" width="10.81640625" bestFit="1" customWidth="1"/>
    <col min="2829" max="2829" width="9.08984375" bestFit="1" customWidth="1"/>
    <col min="2830" max="2830" width="8.453125" bestFit="1" customWidth="1"/>
    <col min="2831" max="2831" width="17.54296875" customWidth="1"/>
    <col min="3073" max="3073" width="9.7265625" bestFit="1" customWidth="1"/>
    <col min="3074" max="3074" width="9.1796875" bestFit="1" customWidth="1"/>
    <col min="3075" max="3075" width="22.54296875" bestFit="1" customWidth="1"/>
    <col min="3076" max="3076" width="8.08984375" bestFit="1" customWidth="1"/>
    <col min="3077" max="3077" width="9.6328125" bestFit="1" customWidth="1"/>
    <col min="3078" max="3078" width="9.54296875" bestFit="1" customWidth="1"/>
    <col min="3079" max="3079" width="23.6328125" bestFit="1" customWidth="1"/>
    <col min="3080" max="3080" width="4.54296875" bestFit="1" customWidth="1"/>
    <col min="3081" max="3081" width="5.54296875" bestFit="1" customWidth="1"/>
    <col min="3082" max="3083" width="6.90625" bestFit="1" customWidth="1"/>
    <col min="3084" max="3084" width="10.81640625" bestFit="1" customWidth="1"/>
    <col min="3085" max="3085" width="9.08984375" bestFit="1" customWidth="1"/>
    <col min="3086" max="3086" width="8.453125" bestFit="1" customWidth="1"/>
    <col min="3087" max="3087" width="17.54296875" customWidth="1"/>
    <col min="3329" max="3329" width="9.7265625" bestFit="1" customWidth="1"/>
    <col min="3330" max="3330" width="9.1796875" bestFit="1" customWidth="1"/>
    <col min="3331" max="3331" width="22.54296875" bestFit="1" customWidth="1"/>
    <col min="3332" max="3332" width="8.08984375" bestFit="1" customWidth="1"/>
    <col min="3333" max="3333" width="9.6328125" bestFit="1" customWidth="1"/>
    <col min="3334" max="3334" width="9.54296875" bestFit="1" customWidth="1"/>
    <col min="3335" max="3335" width="23.6328125" bestFit="1" customWidth="1"/>
    <col min="3336" max="3336" width="4.54296875" bestFit="1" customWidth="1"/>
    <col min="3337" max="3337" width="5.54296875" bestFit="1" customWidth="1"/>
    <col min="3338" max="3339" width="6.90625" bestFit="1" customWidth="1"/>
    <col min="3340" max="3340" width="10.81640625" bestFit="1" customWidth="1"/>
    <col min="3341" max="3341" width="9.08984375" bestFit="1" customWidth="1"/>
    <col min="3342" max="3342" width="8.453125" bestFit="1" customWidth="1"/>
    <col min="3343" max="3343" width="17.54296875" customWidth="1"/>
    <col min="3585" max="3585" width="9.7265625" bestFit="1" customWidth="1"/>
    <col min="3586" max="3586" width="9.1796875" bestFit="1" customWidth="1"/>
    <col min="3587" max="3587" width="22.54296875" bestFit="1" customWidth="1"/>
    <col min="3588" max="3588" width="8.08984375" bestFit="1" customWidth="1"/>
    <col min="3589" max="3589" width="9.6328125" bestFit="1" customWidth="1"/>
    <col min="3590" max="3590" width="9.54296875" bestFit="1" customWidth="1"/>
    <col min="3591" max="3591" width="23.6328125" bestFit="1" customWidth="1"/>
    <col min="3592" max="3592" width="4.54296875" bestFit="1" customWidth="1"/>
    <col min="3593" max="3593" width="5.54296875" bestFit="1" customWidth="1"/>
    <col min="3594" max="3595" width="6.90625" bestFit="1" customWidth="1"/>
    <col min="3596" max="3596" width="10.81640625" bestFit="1" customWidth="1"/>
    <col min="3597" max="3597" width="9.08984375" bestFit="1" customWidth="1"/>
    <col min="3598" max="3598" width="8.453125" bestFit="1" customWidth="1"/>
    <col min="3599" max="3599" width="17.54296875" customWidth="1"/>
    <col min="3841" max="3841" width="9.7265625" bestFit="1" customWidth="1"/>
    <col min="3842" max="3842" width="9.1796875" bestFit="1" customWidth="1"/>
    <col min="3843" max="3843" width="22.54296875" bestFit="1" customWidth="1"/>
    <col min="3844" max="3844" width="8.08984375" bestFit="1" customWidth="1"/>
    <col min="3845" max="3845" width="9.6328125" bestFit="1" customWidth="1"/>
    <col min="3846" max="3846" width="9.54296875" bestFit="1" customWidth="1"/>
    <col min="3847" max="3847" width="23.6328125" bestFit="1" customWidth="1"/>
    <col min="3848" max="3848" width="4.54296875" bestFit="1" customWidth="1"/>
    <col min="3849" max="3849" width="5.54296875" bestFit="1" customWidth="1"/>
    <col min="3850" max="3851" width="6.90625" bestFit="1" customWidth="1"/>
    <col min="3852" max="3852" width="10.81640625" bestFit="1" customWidth="1"/>
    <col min="3853" max="3853" width="9.08984375" bestFit="1" customWidth="1"/>
    <col min="3854" max="3854" width="8.453125" bestFit="1" customWidth="1"/>
    <col min="3855" max="3855" width="17.54296875" customWidth="1"/>
    <col min="4097" max="4097" width="9.7265625" bestFit="1" customWidth="1"/>
    <col min="4098" max="4098" width="9.1796875" bestFit="1" customWidth="1"/>
    <col min="4099" max="4099" width="22.54296875" bestFit="1" customWidth="1"/>
    <col min="4100" max="4100" width="8.08984375" bestFit="1" customWidth="1"/>
    <col min="4101" max="4101" width="9.6328125" bestFit="1" customWidth="1"/>
    <col min="4102" max="4102" width="9.54296875" bestFit="1" customWidth="1"/>
    <col min="4103" max="4103" width="23.6328125" bestFit="1" customWidth="1"/>
    <col min="4104" max="4104" width="4.54296875" bestFit="1" customWidth="1"/>
    <col min="4105" max="4105" width="5.54296875" bestFit="1" customWidth="1"/>
    <col min="4106" max="4107" width="6.90625" bestFit="1" customWidth="1"/>
    <col min="4108" max="4108" width="10.81640625" bestFit="1" customWidth="1"/>
    <col min="4109" max="4109" width="9.08984375" bestFit="1" customWidth="1"/>
    <col min="4110" max="4110" width="8.453125" bestFit="1" customWidth="1"/>
    <col min="4111" max="4111" width="17.54296875" customWidth="1"/>
    <col min="4353" max="4353" width="9.7265625" bestFit="1" customWidth="1"/>
    <col min="4354" max="4354" width="9.1796875" bestFit="1" customWidth="1"/>
    <col min="4355" max="4355" width="22.54296875" bestFit="1" customWidth="1"/>
    <col min="4356" max="4356" width="8.08984375" bestFit="1" customWidth="1"/>
    <col min="4357" max="4357" width="9.6328125" bestFit="1" customWidth="1"/>
    <col min="4358" max="4358" width="9.54296875" bestFit="1" customWidth="1"/>
    <col min="4359" max="4359" width="23.6328125" bestFit="1" customWidth="1"/>
    <col min="4360" max="4360" width="4.54296875" bestFit="1" customWidth="1"/>
    <col min="4361" max="4361" width="5.54296875" bestFit="1" customWidth="1"/>
    <col min="4362" max="4363" width="6.90625" bestFit="1" customWidth="1"/>
    <col min="4364" max="4364" width="10.81640625" bestFit="1" customWidth="1"/>
    <col min="4365" max="4365" width="9.08984375" bestFit="1" customWidth="1"/>
    <col min="4366" max="4366" width="8.453125" bestFit="1" customWidth="1"/>
    <col min="4367" max="4367" width="17.54296875" customWidth="1"/>
    <col min="4609" max="4609" width="9.7265625" bestFit="1" customWidth="1"/>
    <col min="4610" max="4610" width="9.1796875" bestFit="1" customWidth="1"/>
    <col min="4611" max="4611" width="22.54296875" bestFit="1" customWidth="1"/>
    <col min="4612" max="4612" width="8.08984375" bestFit="1" customWidth="1"/>
    <col min="4613" max="4613" width="9.6328125" bestFit="1" customWidth="1"/>
    <col min="4614" max="4614" width="9.54296875" bestFit="1" customWidth="1"/>
    <col min="4615" max="4615" width="23.6328125" bestFit="1" customWidth="1"/>
    <col min="4616" max="4616" width="4.54296875" bestFit="1" customWidth="1"/>
    <col min="4617" max="4617" width="5.54296875" bestFit="1" customWidth="1"/>
    <col min="4618" max="4619" width="6.90625" bestFit="1" customWidth="1"/>
    <col min="4620" max="4620" width="10.81640625" bestFit="1" customWidth="1"/>
    <col min="4621" max="4621" width="9.08984375" bestFit="1" customWidth="1"/>
    <col min="4622" max="4622" width="8.453125" bestFit="1" customWidth="1"/>
    <col min="4623" max="4623" width="17.54296875" customWidth="1"/>
    <col min="4865" max="4865" width="9.7265625" bestFit="1" customWidth="1"/>
    <col min="4866" max="4866" width="9.1796875" bestFit="1" customWidth="1"/>
    <col min="4867" max="4867" width="22.54296875" bestFit="1" customWidth="1"/>
    <col min="4868" max="4868" width="8.08984375" bestFit="1" customWidth="1"/>
    <col min="4869" max="4869" width="9.6328125" bestFit="1" customWidth="1"/>
    <col min="4870" max="4870" width="9.54296875" bestFit="1" customWidth="1"/>
    <col min="4871" max="4871" width="23.6328125" bestFit="1" customWidth="1"/>
    <col min="4872" max="4872" width="4.54296875" bestFit="1" customWidth="1"/>
    <col min="4873" max="4873" width="5.54296875" bestFit="1" customWidth="1"/>
    <col min="4874" max="4875" width="6.90625" bestFit="1" customWidth="1"/>
    <col min="4876" max="4876" width="10.81640625" bestFit="1" customWidth="1"/>
    <col min="4877" max="4877" width="9.08984375" bestFit="1" customWidth="1"/>
    <col min="4878" max="4878" width="8.453125" bestFit="1" customWidth="1"/>
    <col min="4879" max="4879" width="17.54296875" customWidth="1"/>
    <col min="5121" max="5121" width="9.7265625" bestFit="1" customWidth="1"/>
    <col min="5122" max="5122" width="9.1796875" bestFit="1" customWidth="1"/>
    <col min="5123" max="5123" width="22.54296875" bestFit="1" customWidth="1"/>
    <col min="5124" max="5124" width="8.08984375" bestFit="1" customWidth="1"/>
    <col min="5125" max="5125" width="9.6328125" bestFit="1" customWidth="1"/>
    <col min="5126" max="5126" width="9.54296875" bestFit="1" customWidth="1"/>
    <col min="5127" max="5127" width="23.6328125" bestFit="1" customWidth="1"/>
    <col min="5128" max="5128" width="4.54296875" bestFit="1" customWidth="1"/>
    <col min="5129" max="5129" width="5.54296875" bestFit="1" customWidth="1"/>
    <col min="5130" max="5131" width="6.90625" bestFit="1" customWidth="1"/>
    <col min="5132" max="5132" width="10.81640625" bestFit="1" customWidth="1"/>
    <col min="5133" max="5133" width="9.08984375" bestFit="1" customWidth="1"/>
    <col min="5134" max="5134" width="8.453125" bestFit="1" customWidth="1"/>
    <col min="5135" max="5135" width="17.54296875" customWidth="1"/>
    <col min="5377" max="5377" width="9.7265625" bestFit="1" customWidth="1"/>
    <col min="5378" max="5378" width="9.1796875" bestFit="1" customWidth="1"/>
    <col min="5379" max="5379" width="22.54296875" bestFit="1" customWidth="1"/>
    <col min="5380" max="5380" width="8.08984375" bestFit="1" customWidth="1"/>
    <col min="5381" max="5381" width="9.6328125" bestFit="1" customWidth="1"/>
    <col min="5382" max="5382" width="9.54296875" bestFit="1" customWidth="1"/>
    <col min="5383" max="5383" width="23.6328125" bestFit="1" customWidth="1"/>
    <col min="5384" max="5384" width="4.54296875" bestFit="1" customWidth="1"/>
    <col min="5385" max="5385" width="5.54296875" bestFit="1" customWidth="1"/>
    <col min="5386" max="5387" width="6.90625" bestFit="1" customWidth="1"/>
    <col min="5388" max="5388" width="10.81640625" bestFit="1" customWidth="1"/>
    <col min="5389" max="5389" width="9.08984375" bestFit="1" customWidth="1"/>
    <col min="5390" max="5390" width="8.453125" bestFit="1" customWidth="1"/>
    <col min="5391" max="5391" width="17.54296875" customWidth="1"/>
    <col min="5633" max="5633" width="9.7265625" bestFit="1" customWidth="1"/>
    <col min="5634" max="5634" width="9.1796875" bestFit="1" customWidth="1"/>
    <col min="5635" max="5635" width="22.54296875" bestFit="1" customWidth="1"/>
    <col min="5636" max="5636" width="8.08984375" bestFit="1" customWidth="1"/>
    <col min="5637" max="5637" width="9.6328125" bestFit="1" customWidth="1"/>
    <col min="5638" max="5638" width="9.54296875" bestFit="1" customWidth="1"/>
    <col min="5639" max="5639" width="23.6328125" bestFit="1" customWidth="1"/>
    <col min="5640" max="5640" width="4.54296875" bestFit="1" customWidth="1"/>
    <col min="5641" max="5641" width="5.54296875" bestFit="1" customWidth="1"/>
    <col min="5642" max="5643" width="6.90625" bestFit="1" customWidth="1"/>
    <col min="5644" max="5644" width="10.81640625" bestFit="1" customWidth="1"/>
    <col min="5645" max="5645" width="9.08984375" bestFit="1" customWidth="1"/>
    <col min="5646" max="5646" width="8.453125" bestFit="1" customWidth="1"/>
    <col min="5647" max="5647" width="17.54296875" customWidth="1"/>
    <col min="5889" max="5889" width="9.7265625" bestFit="1" customWidth="1"/>
    <col min="5890" max="5890" width="9.1796875" bestFit="1" customWidth="1"/>
    <col min="5891" max="5891" width="22.54296875" bestFit="1" customWidth="1"/>
    <col min="5892" max="5892" width="8.08984375" bestFit="1" customWidth="1"/>
    <col min="5893" max="5893" width="9.6328125" bestFit="1" customWidth="1"/>
    <col min="5894" max="5894" width="9.54296875" bestFit="1" customWidth="1"/>
    <col min="5895" max="5895" width="23.6328125" bestFit="1" customWidth="1"/>
    <col min="5896" max="5896" width="4.54296875" bestFit="1" customWidth="1"/>
    <col min="5897" max="5897" width="5.54296875" bestFit="1" customWidth="1"/>
    <col min="5898" max="5899" width="6.90625" bestFit="1" customWidth="1"/>
    <col min="5900" max="5900" width="10.81640625" bestFit="1" customWidth="1"/>
    <col min="5901" max="5901" width="9.08984375" bestFit="1" customWidth="1"/>
    <col min="5902" max="5902" width="8.453125" bestFit="1" customWidth="1"/>
    <col min="5903" max="5903" width="17.54296875" customWidth="1"/>
    <col min="6145" max="6145" width="9.7265625" bestFit="1" customWidth="1"/>
    <col min="6146" max="6146" width="9.1796875" bestFit="1" customWidth="1"/>
    <col min="6147" max="6147" width="22.54296875" bestFit="1" customWidth="1"/>
    <col min="6148" max="6148" width="8.08984375" bestFit="1" customWidth="1"/>
    <col min="6149" max="6149" width="9.6328125" bestFit="1" customWidth="1"/>
    <col min="6150" max="6150" width="9.54296875" bestFit="1" customWidth="1"/>
    <col min="6151" max="6151" width="23.6328125" bestFit="1" customWidth="1"/>
    <col min="6152" max="6152" width="4.54296875" bestFit="1" customWidth="1"/>
    <col min="6153" max="6153" width="5.54296875" bestFit="1" customWidth="1"/>
    <col min="6154" max="6155" width="6.90625" bestFit="1" customWidth="1"/>
    <col min="6156" max="6156" width="10.81640625" bestFit="1" customWidth="1"/>
    <col min="6157" max="6157" width="9.08984375" bestFit="1" customWidth="1"/>
    <col min="6158" max="6158" width="8.453125" bestFit="1" customWidth="1"/>
    <col min="6159" max="6159" width="17.54296875" customWidth="1"/>
    <col min="6401" max="6401" width="9.7265625" bestFit="1" customWidth="1"/>
    <col min="6402" max="6402" width="9.1796875" bestFit="1" customWidth="1"/>
    <col min="6403" max="6403" width="22.54296875" bestFit="1" customWidth="1"/>
    <col min="6404" max="6404" width="8.08984375" bestFit="1" customWidth="1"/>
    <col min="6405" max="6405" width="9.6328125" bestFit="1" customWidth="1"/>
    <col min="6406" max="6406" width="9.54296875" bestFit="1" customWidth="1"/>
    <col min="6407" max="6407" width="23.6328125" bestFit="1" customWidth="1"/>
    <col min="6408" max="6408" width="4.54296875" bestFit="1" customWidth="1"/>
    <col min="6409" max="6409" width="5.54296875" bestFit="1" customWidth="1"/>
    <col min="6410" max="6411" width="6.90625" bestFit="1" customWidth="1"/>
    <col min="6412" max="6412" width="10.81640625" bestFit="1" customWidth="1"/>
    <col min="6413" max="6413" width="9.08984375" bestFit="1" customWidth="1"/>
    <col min="6414" max="6414" width="8.453125" bestFit="1" customWidth="1"/>
    <col min="6415" max="6415" width="17.54296875" customWidth="1"/>
    <col min="6657" max="6657" width="9.7265625" bestFit="1" customWidth="1"/>
    <col min="6658" max="6658" width="9.1796875" bestFit="1" customWidth="1"/>
    <col min="6659" max="6659" width="22.54296875" bestFit="1" customWidth="1"/>
    <col min="6660" max="6660" width="8.08984375" bestFit="1" customWidth="1"/>
    <col min="6661" max="6661" width="9.6328125" bestFit="1" customWidth="1"/>
    <col min="6662" max="6662" width="9.54296875" bestFit="1" customWidth="1"/>
    <col min="6663" max="6663" width="23.6328125" bestFit="1" customWidth="1"/>
    <col min="6664" max="6664" width="4.54296875" bestFit="1" customWidth="1"/>
    <col min="6665" max="6665" width="5.54296875" bestFit="1" customWidth="1"/>
    <col min="6666" max="6667" width="6.90625" bestFit="1" customWidth="1"/>
    <col min="6668" max="6668" width="10.81640625" bestFit="1" customWidth="1"/>
    <col min="6669" max="6669" width="9.08984375" bestFit="1" customWidth="1"/>
    <col min="6670" max="6670" width="8.453125" bestFit="1" customWidth="1"/>
    <col min="6671" max="6671" width="17.54296875" customWidth="1"/>
    <col min="6913" max="6913" width="9.7265625" bestFit="1" customWidth="1"/>
    <col min="6914" max="6914" width="9.1796875" bestFit="1" customWidth="1"/>
    <col min="6915" max="6915" width="22.54296875" bestFit="1" customWidth="1"/>
    <col min="6916" max="6916" width="8.08984375" bestFit="1" customWidth="1"/>
    <col min="6917" max="6917" width="9.6328125" bestFit="1" customWidth="1"/>
    <col min="6918" max="6918" width="9.54296875" bestFit="1" customWidth="1"/>
    <col min="6919" max="6919" width="23.6328125" bestFit="1" customWidth="1"/>
    <col min="6920" max="6920" width="4.54296875" bestFit="1" customWidth="1"/>
    <col min="6921" max="6921" width="5.54296875" bestFit="1" customWidth="1"/>
    <col min="6922" max="6923" width="6.90625" bestFit="1" customWidth="1"/>
    <col min="6924" max="6924" width="10.81640625" bestFit="1" customWidth="1"/>
    <col min="6925" max="6925" width="9.08984375" bestFit="1" customWidth="1"/>
    <col min="6926" max="6926" width="8.453125" bestFit="1" customWidth="1"/>
    <col min="6927" max="6927" width="17.54296875" customWidth="1"/>
    <col min="7169" max="7169" width="9.7265625" bestFit="1" customWidth="1"/>
    <col min="7170" max="7170" width="9.1796875" bestFit="1" customWidth="1"/>
    <col min="7171" max="7171" width="22.54296875" bestFit="1" customWidth="1"/>
    <col min="7172" max="7172" width="8.08984375" bestFit="1" customWidth="1"/>
    <col min="7173" max="7173" width="9.6328125" bestFit="1" customWidth="1"/>
    <col min="7174" max="7174" width="9.54296875" bestFit="1" customWidth="1"/>
    <col min="7175" max="7175" width="23.6328125" bestFit="1" customWidth="1"/>
    <col min="7176" max="7176" width="4.54296875" bestFit="1" customWidth="1"/>
    <col min="7177" max="7177" width="5.54296875" bestFit="1" customWidth="1"/>
    <col min="7178" max="7179" width="6.90625" bestFit="1" customWidth="1"/>
    <col min="7180" max="7180" width="10.81640625" bestFit="1" customWidth="1"/>
    <col min="7181" max="7181" width="9.08984375" bestFit="1" customWidth="1"/>
    <col min="7182" max="7182" width="8.453125" bestFit="1" customWidth="1"/>
    <col min="7183" max="7183" width="17.54296875" customWidth="1"/>
    <col min="7425" max="7425" width="9.7265625" bestFit="1" customWidth="1"/>
    <col min="7426" max="7426" width="9.1796875" bestFit="1" customWidth="1"/>
    <col min="7427" max="7427" width="22.54296875" bestFit="1" customWidth="1"/>
    <col min="7428" max="7428" width="8.08984375" bestFit="1" customWidth="1"/>
    <col min="7429" max="7429" width="9.6328125" bestFit="1" customWidth="1"/>
    <col min="7430" max="7430" width="9.54296875" bestFit="1" customWidth="1"/>
    <col min="7431" max="7431" width="23.6328125" bestFit="1" customWidth="1"/>
    <col min="7432" max="7432" width="4.54296875" bestFit="1" customWidth="1"/>
    <col min="7433" max="7433" width="5.54296875" bestFit="1" customWidth="1"/>
    <col min="7434" max="7435" width="6.90625" bestFit="1" customWidth="1"/>
    <col min="7436" max="7436" width="10.81640625" bestFit="1" customWidth="1"/>
    <col min="7437" max="7437" width="9.08984375" bestFit="1" customWidth="1"/>
    <col min="7438" max="7438" width="8.453125" bestFit="1" customWidth="1"/>
    <col min="7439" max="7439" width="17.54296875" customWidth="1"/>
    <col min="7681" max="7681" width="9.7265625" bestFit="1" customWidth="1"/>
    <col min="7682" max="7682" width="9.1796875" bestFit="1" customWidth="1"/>
    <col min="7683" max="7683" width="22.54296875" bestFit="1" customWidth="1"/>
    <col min="7684" max="7684" width="8.08984375" bestFit="1" customWidth="1"/>
    <col min="7685" max="7685" width="9.6328125" bestFit="1" customWidth="1"/>
    <col min="7686" max="7686" width="9.54296875" bestFit="1" customWidth="1"/>
    <col min="7687" max="7687" width="23.6328125" bestFit="1" customWidth="1"/>
    <col min="7688" max="7688" width="4.54296875" bestFit="1" customWidth="1"/>
    <col min="7689" max="7689" width="5.54296875" bestFit="1" customWidth="1"/>
    <col min="7690" max="7691" width="6.90625" bestFit="1" customWidth="1"/>
    <col min="7692" max="7692" width="10.81640625" bestFit="1" customWidth="1"/>
    <col min="7693" max="7693" width="9.08984375" bestFit="1" customWidth="1"/>
    <col min="7694" max="7694" width="8.453125" bestFit="1" customWidth="1"/>
    <col min="7695" max="7695" width="17.54296875" customWidth="1"/>
    <col min="7937" max="7937" width="9.7265625" bestFit="1" customWidth="1"/>
    <col min="7938" max="7938" width="9.1796875" bestFit="1" customWidth="1"/>
    <col min="7939" max="7939" width="22.54296875" bestFit="1" customWidth="1"/>
    <col min="7940" max="7940" width="8.08984375" bestFit="1" customWidth="1"/>
    <col min="7941" max="7941" width="9.6328125" bestFit="1" customWidth="1"/>
    <col min="7942" max="7942" width="9.54296875" bestFit="1" customWidth="1"/>
    <col min="7943" max="7943" width="23.6328125" bestFit="1" customWidth="1"/>
    <col min="7944" max="7944" width="4.54296875" bestFit="1" customWidth="1"/>
    <col min="7945" max="7945" width="5.54296875" bestFit="1" customWidth="1"/>
    <col min="7946" max="7947" width="6.90625" bestFit="1" customWidth="1"/>
    <col min="7948" max="7948" width="10.81640625" bestFit="1" customWidth="1"/>
    <col min="7949" max="7949" width="9.08984375" bestFit="1" customWidth="1"/>
    <col min="7950" max="7950" width="8.453125" bestFit="1" customWidth="1"/>
    <col min="7951" max="7951" width="17.54296875" customWidth="1"/>
    <col min="8193" max="8193" width="9.7265625" bestFit="1" customWidth="1"/>
    <col min="8194" max="8194" width="9.1796875" bestFit="1" customWidth="1"/>
    <col min="8195" max="8195" width="22.54296875" bestFit="1" customWidth="1"/>
    <col min="8196" max="8196" width="8.08984375" bestFit="1" customWidth="1"/>
    <col min="8197" max="8197" width="9.6328125" bestFit="1" customWidth="1"/>
    <col min="8198" max="8198" width="9.54296875" bestFit="1" customWidth="1"/>
    <col min="8199" max="8199" width="23.6328125" bestFit="1" customWidth="1"/>
    <col min="8200" max="8200" width="4.54296875" bestFit="1" customWidth="1"/>
    <col min="8201" max="8201" width="5.54296875" bestFit="1" customWidth="1"/>
    <col min="8202" max="8203" width="6.90625" bestFit="1" customWidth="1"/>
    <col min="8204" max="8204" width="10.81640625" bestFit="1" customWidth="1"/>
    <col min="8205" max="8205" width="9.08984375" bestFit="1" customWidth="1"/>
    <col min="8206" max="8206" width="8.453125" bestFit="1" customWidth="1"/>
    <col min="8207" max="8207" width="17.54296875" customWidth="1"/>
    <col min="8449" max="8449" width="9.7265625" bestFit="1" customWidth="1"/>
    <col min="8450" max="8450" width="9.1796875" bestFit="1" customWidth="1"/>
    <col min="8451" max="8451" width="22.54296875" bestFit="1" customWidth="1"/>
    <col min="8452" max="8452" width="8.08984375" bestFit="1" customWidth="1"/>
    <col min="8453" max="8453" width="9.6328125" bestFit="1" customWidth="1"/>
    <col min="8454" max="8454" width="9.54296875" bestFit="1" customWidth="1"/>
    <col min="8455" max="8455" width="23.6328125" bestFit="1" customWidth="1"/>
    <col min="8456" max="8456" width="4.54296875" bestFit="1" customWidth="1"/>
    <col min="8457" max="8457" width="5.54296875" bestFit="1" customWidth="1"/>
    <col min="8458" max="8459" width="6.90625" bestFit="1" customWidth="1"/>
    <col min="8460" max="8460" width="10.81640625" bestFit="1" customWidth="1"/>
    <col min="8461" max="8461" width="9.08984375" bestFit="1" customWidth="1"/>
    <col min="8462" max="8462" width="8.453125" bestFit="1" customWidth="1"/>
    <col min="8463" max="8463" width="17.54296875" customWidth="1"/>
    <col min="8705" max="8705" width="9.7265625" bestFit="1" customWidth="1"/>
    <col min="8706" max="8706" width="9.1796875" bestFit="1" customWidth="1"/>
    <col min="8707" max="8707" width="22.54296875" bestFit="1" customWidth="1"/>
    <col min="8708" max="8708" width="8.08984375" bestFit="1" customWidth="1"/>
    <col min="8709" max="8709" width="9.6328125" bestFit="1" customWidth="1"/>
    <col min="8710" max="8710" width="9.54296875" bestFit="1" customWidth="1"/>
    <col min="8711" max="8711" width="23.6328125" bestFit="1" customWidth="1"/>
    <col min="8712" max="8712" width="4.54296875" bestFit="1" customWidth="1"/>
    <col min="8713" max="8713" width="5.54296875" bestFit="1" customWidth="1"/>
    <col min="8714" max="8715" width="6.90625" bestFit="1" customWidth="1"/>
    <col min="8716" max="8716" width="10.81640625" bestFit="1" customWidth="1"/>
    <col min="8717" max="8717" width="9.08984375" bestFit="1" customWidth="1"/>
    <col min="8718" max="8718" width="8.453125" bestFit="1" customWidth="1"/>
    <col min="8719" max="8719" width="17.54296875" customWidth="1"/>
    <col min="8961" max="8961" width="9.7265625" bestFit="1" customWidth="1"/>
    <col min="8962" max="8962" width="9.1796875" bestFit="1" customWidth="1"/>
    <col min="8963" max="8963" width="22.54296875" bestFit="1" customWidth="1"/>
    <col min="8964" max="8964" width="8.08984375" bestFit="1" customWidth="1"/>
    <col min="8965" max="8965" width="9.6328125" bestFit="1" customWidth="1"/>
    <col min="8966" max="8966" width="9.54296875" bestFit="1" customWidth="1"/>
    <col min="8967" max="8967" width="23.6328125" bestFit="1" customWidth="1"/>
    <col min="8968" max="8968" width="4.54296875" bestFit="1" customWidth="1"/>
    <col min="8969" max="8969" width="5.54296875" bestFit="1" customWidth="1"/>
    <col min="8970" max="8971" width="6.90625" bestFit="1" customWidth="1"/>
    <col min="8972" max="8972" width="10.81640625" bestFit="1" customWidth="1"/>
    <col min="8973" max="8973" width="9.08984375" bestFit="1" customWidth="1"/>
    <col min="8974" max="8974" width="8.453125" bestFit="1" customWidth="1"/>
    <col min="8975" max="8975" width="17.54296875" customWidth="1"/>
    <col min="9217" max="9217" width="9.7265625" bestFit="1" customWidth="1"/>
    <col min="9218" max="9218" width="9.1796875" bestFit="1" customWidth="1"/>
    <col min="9219" max="9219" width="22.54296875" bestFit="1" customWidth="1"/>
    <col min="9220" max="9220" width="8.08984375" bestFit="1" customWidth="1"/>
    <col min="9221" max="9221" width="9.6328125" bestFit="1" customWidth="1"/>
    <col min="9222" max="9222" width="9.54296875" bestFit="1" customWidth="1"/>
    <col min="9223" max="9223" width="23.6328125" bestFit="1" customWidth="1"/>
    <col min="9224" max="9224" width="4.54296875" bestFit="1" customWidth="1"/>
    <col min="9225" max="9225" width="5.54296875" bestFit="1" customWidth="1"/>
    <col min="9226" max="9227" width="6.90625" bestFit="1" customWidth="1"/>
    <col min="9228" max="9228" width="10.81640625" bestFit="1" customWidth="1"/>
    <col min="9229" max="9229" width="9.08984375" bestFit="1" customWidth="1"/>
    <col min="9230" max="9230" width="8.453125" bestFit="1" customWidth="1"/>
    <col min="9231" max="9231" width="17.54296875" customWidth="1"/>
    <col min="9473" max="9473" width="9.7265625" bestFit="1" customWidth="1"/>
    <col min="9474" max="9474" width="9.1796875" bestFit="1" customWidth="1"/>
    <col min="9475" max="9475" width="22.54296875" bestFit="1" customWidth="1"/>
    <col min="9476" max="9476" width="8.08984375" bestFit="1" customWidth="1"/>
    <col min="9477" max="9477" width="9.6328125" bestFit="1" customWidth="1"/>
    <col min="9478" max="9478" width="9.54296875" bestFit="1" customWidth="1"/>
    <col min="9479" max="9479" width="23.6328125" bestFit="1" customWidth="1"/>
    <col min="9480" max="9480" width="4.54296875" bestFit="1" customWidth="1"/>
    <col min="9481" max="9481" width="5.54296875" bestFit="1" customWidth="1"/>
    <col min="9482" max="9483" width="6.90625" bestFit="1" customWidth="1"/>
    <col min="9484" max="9484" width="10.81640625" bestFit="1" customWidth="1"/>
    <col min="9485" max="9485" width="9.08984375" bestFit="1" customWidth="1"/>
    <col min="9486" max="9486" width="8.453125" bestFit="1" customWidth="1"/>
    <col min="9487" max="9487" width="17.54296875" customWidth="1"/>
    <col min="9729" max="9729" width="9.7265625" bestFit="1" customWidth="1"/>
    <col min="9730" max="9730" width="9.1796875" bestFit="1" customWidth="1"/>
    <col min="9731" max="9731" width="22.54296875" bestFit="1" customWidth="1"/>
    <col min="9732" max="9732" width="8.08984375" bestFit="1" customWidth="1"/>
    <col min="9733" max="9733" width="9.6328125" bestFit="1" customWidth="1"/>
    <col min="9734" max="9734" width="9.54296875" bestFit="1" customWidth="1"/>
    <col min="9735" max="9735" width="23.6328125" bestFit="1" customWidth="1"/>
    <col min="9736" max="9736" width="4.54296875" bestFit="1" customWidth="1"/>
    <col min="9737" max="9737" width="5.54296875" bestFit="1" customWidth="1"/>
    <col min="9738" max="9739" width="6.90625" bestFit="1" customWidth="1"/>
    <col min="9740" max="9740" width="10.81640625" bestFit="1" customWidth="1"/>
    <col min="9741" max="9741" width="9.08984375" bestFit="1" customWidth="1"/>
    <col min="9742" max="9742" width="8.453125" bestFit="1" customWidth="1"/>
    <col min="9743" max="9743" width="17.54296875" customWidth="1"/>
    <col min="9985" max="9985" width="9.7265625" bestFit="1" customWidth="1"/>
    <col min="9986" max="9986" width="9.1796875" bestFit="1" customWidth="1"/>
    <col min="9987" max="9987" width="22.54296875" bestFit="1" customWidth="1"/>
    <col min="9988" max="9988" width="8.08984375" bestFit="1" customWidth="1"/>
    <col min="9989" max="9989" width="9.6328125" bestFit="1" customWidth="1"/>
    <col min="9990" max="9990" width="9.54296875" bestFit="1" customWidth="1"/>
    <col min="9991" max="9991" width="23.6328125" bestFit="1" customWidth="1"/>
    <col min="9992" max="9992" width="4.54296875" bestFit="1" customWidth="1"/>
    <col min="9993" max="9993" width="5.54296875" bestFit="1" customWidth="1"/>
    <col min="9994" max="9995" width="6.90625" bestFit="1" customWidth="1"/>
    <col min="9996" max="9996" width="10.81640625" bestFit="1" customWidth="1"/>
    <col min="9997" max="9997" width="9.08984375" bestFit="1" customWidth="1"/>
    <col min="9998" max="9998" width="8.453125" bestFit="1" customWidth="1"/>
    <col min="9999" max="9999" width="17.54296875" customWidth="1"/>
    <col min="10241" max="10241" width="9.7265625" bestFit="1" customWidth="1"/>
    <col min="10242" max="10242" width="9.1796875" bestFit="1" customWidth="1"/>
    <col min="10243" max="10243" width="22.54296875" bestFit="1" customWidth="1"/>
    <col min="10244" max="10244" width="8.08984375" bestFit="1" customWidth="1"/>
    <col min="10245" max="10245" width="9.6328125" bestFit="1" customWidth="1"/>
    <col min="10246" max="10246" width="9.54296875" bestFit="1" customWidth="1"/>
    <col min="10247" max="10247" width="23.6328125" bestFit="1" customWidth="1"/>
    <col min="10248" max="10248" width="4.54296875" bestFit="1" customWidth="1"/>
    <col min="10249" max="10249" width="5.54296875" bestFit="1" customWidth="1"/>
    <col min="10250" max="10251" width="6.90625" bestFit="1" customWidth="1"/>
    <col min="10252" max="10252" width="10.81640625" bestFit="1" customWidth="1"/>
    <col min="10253" max="10253" width="9.08984375" bestFit="1" customWidth="1"/>
    <col min="10254" max="10254" width="8.453125" bestFit="1" customWidth="1"/>
    <col min="10255" max="10255" width="17.54296875" customWidth="1"/>
    <col min="10497" max="10497" width="9.7265625" bestFit="1" customWidth="1"/>
    <col min="10498" max="10498" width="9.1796875" bestFit="1" customWidth="1"/>
    <col min="10499" max="10499" width="22.54296875" bestFit="1" customWidth="1"/>
    <col min="10500" max="10500" width="8.08984375" bestFit="1" customWidth="1"/>
    <col min="10501" max="10501" width="9.6328125" bestFit="1" customWidth="1"/>
    <col min="10502" max="10502" width="9.54296875" bestFit="1" customWidth="1"/>
    <col min="10503" max="10503" width="23.6328125" bestFit="1" customWidth="1"/>
    <col min="10504" max="10504" width="4.54296875" bestFit="1" customWidth="1"/>
    <col min="10505" max="10505" width="5.54296875" bestFit="1" customWidth="1"/>
    <col min="10506" max="10507" width="6.90625" bestFit="1" customWidth="1"/>
    <col min="10508" max="10508" width="10.81640625" bestFit="1" customWidth="1"/>
    <col min="10509" max="10509" width="9.08984375" bestFit="1" customWidth="1"/>
    <col min="10510" max="10510" width="8.453125" bestFit="1" customWidth="1"/>
    <col min="10511" max="10511" width="17.54296875" customWidth="1"/>
    <col min="10753" max="10753" width="9.7265625" bestFit="1" customWidth="1"/>
    <col min="10754" max="10754" width="9.1796875" bestFit="1" customWidth="1"/>
    <col min="10755" max="10755" width="22.54296875" bestFit="1" customWidth="1"/>
    <col min="10756" max="10756" width="8.08984375" bestFit="1" customWidth="1"/>
    <col min="10757" max="10757" width="9.6328125" bestFit="1" customWidth="1"/>
    <col min="10758" max="10758" width="9.54296875" bestFit="1" customWidth="1"/>
    <col min="10759" max="10759" width="23.6328125" bestFit="1" customWidth="1"/>
    <col min="10760" max="10760" width="4.54296875" bestFit="1" customWidth="1"/>
    <col min="10761" max="10761" width="5.54296875" bestFit="1" customWidth="1"/>
    <col min="10762" max="10763" width="6.90625" bestFit="1" customWidth="1"/>
    <col min="10764" max="10764" width="10.81640625" bestFit="1" customWidth="1"/>
    <col min="10765" max="10765" width="9.08984375" bestFit="1" customWidth="1"/>
    <col min="10766" max="10766" width="8.453125" bestFit="1" customWidth="1"/>
    <col min="10767" max="10767" width="17.54296875" customWidth="1"/>
    <col min="11009" max="11009" width="9.7265625" bestFit="1" customWidth="1"/>
    <col min="11010" max="11010" width="9.1796875" bestFit="1" customWidth="1"/>
    <col min="11011" max="11011" width="22.54296875" bestFit="1" customWidth="1"/>
    <col min="11012" max="11012" width="8.08984375" bestFit="1" customWidth="1"/>
    <col min="11013" max="11013" width="9.6328125" bestFit="1" customWidth="1"/>
    <col min="11014" max="11014" width="9.54296875" bestFit="1" customWidth="1"/>
    <col min="11015" max="11015" width="23.6328125" bestFit="1" customWidth="1"/>
    <col min="11016" max="11016" width="4.54296875" bestFit="1" customWidth="1"/>
    <col min="11017" max="11017" width="5.54296875" bestFit="1" customWidth="1"/>
    <col min="11018" max="11019" width="6.90625" bestFit="1" customWidth="1"/>
    <col min="11020" max="11020" width="10.81640625" bestFit="1" customWidth="1"/>
    <col min="11021" max="11021" width="9.08984375" bestFit="1" customWidth="1"/>
    <col min="11022" max="11022" width="8.453125" bestFit="1" customWidth="1"/>
    <col min="11023" max="11023" width="17.54296875" customWidth="1"/>
    <col min="11265" max="11265" width="9.7265625" bestFit="1" customWidth="1"/>
    <col min="11266" max="11266" width="9.1796875" bestFit="1" customWidth="1"/>
    <col min="11267" max="11267" width="22.54296875" bestFit="1" customWidth="1"/>
    <col min="11268" max="11268" width="8.08984375" bestFit="1" customWidth="1"/>
    <col min="11269" max="11269" width="9.6328125" bestFit="1" customWidth="1"/>
    <col min="11270" max="11270" width="9.54296875" bestFit="1" customWidth="1"/>
    <col min="11271" max="11271" width="23.6328125" bestFit="1" customWidth="1"/>
    <col min="11272" max="11272" width="4.54296875" bestFit="1" customWidth="1"/>
    <col min="11273" max="11273" width="5.54296875" bestFit="1" customWidth="1"/>
    <col min="11274" max="11275" width="6.90625" bestFit="1" customWidth="1"/>
    <col min="11276" max="11276" width="10.81640625" bestFit="1" customWidth="1"/>
    <col min="11277" max="11277" width="9.08984375" bestFit="1" customWidth="1"/>
    <col min="11278" max="11278" width="8.453125" bestFit="1" customWidth="1"/>
    <col min="11279" max="11279" width="17.54296875" customWidth="1"/>
    <col min="11521" max="11521" width="9.7265625" bestFit="1" customWidth="1"/>
    <col min="11522" max="11522" width="9.1796875" bestFit="1" customWidth="1"/>
    <col min="11523" max="11523" width="22.54296875" bestFit="1" customWidth="1"/>
    <col min="11524" max="11524" width="8.08984375" bestFit="1" customWidth="1"/>
    <col min="11525" max="11525" width="9.6328125" bestFit="1" customWidth="1"/>
    <col min="11526" max="11526" width="9.54296875" bestFit="1" customWidth="1"/>
    <col min="11527" max="11527" width="23.6328125" bestFit="1" customWidth="1"/>
    <col min="11528" max="11528" width="4.54296875" bestFit="1" customWidth="1"/>
    <col min="11529" max="11529" width="5.54296875" bestFit="1" customWidth="1"/>
    <col min="11530" max="11531" width="6.90625" bestFit="1" customWidth="1"/>
    <col min="11532" max="11532" width="10.81640625" bestFit="1" customWidth="1"/>
    <col min="11533" max="11533" width="9.08984375" bestFit="1" customWidth="1"/>
    <col min="11534" max="11534" width="8.453125" bestFit="1" customWidth="1"/>
    <col min="11535" max="11535" width="17.54296875" customWidth="1"/>
    <col min="11777" max="11777" width="9.7265625" bestFit="1" customWidth="1"/>
    <col min="11778" max="11778" width="9.1796875" bestFit="1" customWidth="1"/>
    <col min="11779" max="11779" width="22.54296875" bestFit="1" customWidth="1"/>
    <col min="11780" max="11780" width="8.08984375" bestFit="1" customWidth="1"/>
    <col min="11781" max="11781" width="9.6328125" bestFit="1" customWidth="1"/>
    <col min="11782" max="11782" width="9.54296875" bestFit="1" customWidth="1"/>
    <col min="11783" max="11783" width="23.6328125" bestFit="1" customWidth="1"/>
    <col min="11784" max="11784" width="4.54296875" bestFit="1" customWidth="1"/>
    <col min="11785" max="11785" width="5.54296875" bestFit="1" customWidth="1"/>
    <col min="11786" max="11787" width="6.90625" bestFit="1" customWidth="1"/>
    <col min="11788" max="11788" width="10.81640625" bestFit="1" customWidth="1"/>
    <col min="11789" max="11789" width="9.08984375" bestFit="1" customWidth="1"/>
    <col min="11790" max="11790" width="8.453125" bestFit="1" customWidth="1"/>
    <col min="11791" max="11791" width="17.54296875" customWidth="1"/>
    <col min="12033" max="12033" width="9.7265625" bestFit="1" customWidth="1"/>
    <col min="12034" max="12034" width="9.1796875" bestFit="1" customWidth="1"/>
    <col min="12035" max="12035" width="22.54296875" bestFit="1" customWidth="1"/>
    <col min="12036" max="12036" width="8.08984375" bestFit="1" customWidth="1"/>
    <col min="12037" max="12037" width="9.6328125" bestFit="1" customWidth="1"/>
    <col min="12038" max="12038" width="9.54296875" bestFit="1" customWidth="1"/>
    <col min="12039" max="12039" width="23.6328125" bestFit="1" customWidth="1"/>
    <col min="12040" max="12040" width="4.54296875" bestFit="1" customWidth="1"/>
    <col min="12041" max="12041" width="5.54296875" bestFit="1" customWidth="1"/>
    <col min="12042" max="12043" width="6.90625" bestFit="1" customWidth="1"/>
    <col min="12044" max="12044" width="10.81640625" bestFit="1" customWidth="1"/>
    <col min="12045" max="12045" width="9.08984375" bestFit="1" customWidth="1"/>
    <col min="12046" max="12046" width="8.453125" bestFit="1" customWidth="1"/>
    <col min="12047" max="12047" width="17.54296875" customWidth="1"/>
    <col min="12289" max="12289" width="9.7265625" bestFit="1" customWidth="1"/>
    <col min="12290" max="12290" width="9.1796875" bestFit="1" customWidth="1"/>
    <col min="12291" max="12291" width="22.54296875" bestFit="1" customWidth="1"/>
    <col min="12292" max="12292" width="8.08984375" bestFit="1" customWidth="1"/>
    <col min="12293" max="12293" width="9.6328125" bestFit="1" customWidth="1"/>
    <col min="12294" max="12294" width="9.54296875" bestFit="1" customWidth="1"/>
    <col min="12295" max="12295" width="23.6328125" bestFit="1" customWidth="1"/>
    <col min="12296" max="12296" width="4.54296875" bestFit="1" customWidth="1"/>
    <col min="12297" max="12297" width="5.54296875" bestFit="1" customWidth="1"/>
    <col min="12298" max="12299" width="6.90625" bestFit="1" customWidth="1"/>
    <col min="12300" max="12300" width="10.81640625" bestFit="1" customWidth="1"/>
    <col min="12301" max="12301" width="9.08984375" bestFit="1" customWidth="1"/>
    <col min="12302" max="12302" width="8.453125" bestFit="1" customWidth="1"/>
    <col min="12303" max="12303" width="17.54296875" customWidth="1"/>
    <col min="12545" max="12545" width="9.7265625" bestFit="1" customWidth="1"/>
    <col min="12546" max="12546" width="9.1796875" bestFit="1" customWidth="1"/>
    <col min="12547" max="12547" width="22.54296875" bestFit="1" customWidth="1"/>
    <col min="12548" max="12548" width="8.08984375" bestFit="1" customWidth="1"/>
    <col min="12549" max="12549" width="9.6328125" bestFit="1" customWidth="1"/>
    <col min="12550" max="12550" width="9.54296875" bestFit="1" customWidth="1"/>
    <col min="12551" max="12551" width="23.6328125" bestFit="1" customWidth="1"/>
    <col min="12552" max="12552" width="4.54296875" bestFit="1" customWidth="1"/>
    <col min="12553" max="12553" width="5.54296875" bestFit="1" customWidth="1"/>
    <col min="12554" max="12555" width="6.90625" bestFit="1" customWidth="1"/>
    <col min="12556" max="12556" width="10.81640625" bestFit="1" customWidth="1"/>
    <col min="12557" max="12557" width="9.08984375" bestFit="1" customWidth="1"/>
    <col min="12558" max="12558" width="8.453125" bestFit="1" customWidth="1"/>
    <col min="12559" max="12559" width="17.54296875" customWidth="1"/>
    <col min="12801" max="12801" width="9.7265625" bestFit="1" customWidth="1"/>
    <col min="12802" max="12802" width="9.1796875" bestFit="1" customWidth="1"/>
    <col min="12803" max="12803" width="22.54296875" bestFit="1" customWidth="1"/>
    <col min="12804" max="12804" width="8.08984375" bestFit="1" customWidth="1"/>
    <col min="12805" max="12805" width="9.6328125" bestFit="1" customWidth="1"/>
    <col min="12806" max="12806" width="9.54296875" bestFit="1" customWidth="1"/>
    <col min="12807" max="12807" width="23.6328125" bestFit="1" customWidth="1"/>
    <col min="12808" max="12808" width="4.54296875" bestFit="1" customWidth="1"/>
    <col min="12809" max="12809" width="5.54296875" bestFit="1" customWidth="1"/>
    <col min="12810" max="12811" width="6.90625" bestFit="1" customWidth="1"/>
    <col min="12812" max="12812" width="10.81640625" bestFit="1" customWidth="1"/>
    <col min="12813" max="12813" width="9.08984375" bestFit="1" customWidth="1"/>
    <col min="12814" max="12814" width="8.453125" bestFit="1" customWidth="1"/>
    <col min="12815" max="12815" width="17.54296875" customWidth="1"/>
    <col min="13057" max="13057" width="9.7265625" bestFit="1" customWidth="1"/>
    <col min="13058" max="13058" width="9.1796875" bestFit="1" customWidth="1"/>
    <col min="13059" max="13059" width="22.54296875" bestFit="1" customWidth="1"/>
    <col min="13060" max="13060" width="8.08984375" bestFit="1" customWidth="1"/>
    <col min="13061" max="13061" width="9.6328125" bestFit="1" customWidth="1"/>
    <col min="13062" max="13062" width="9.54296875" bestFit="1" customWidth="1"/>
    <col min="13063" max="13063" width="23.6328125" bestFit="1" customWidth="1"/>
    <col min="13064" max="13064" width="4.54296875" bestFit="1" customWidth="1"/>
    <col min="13065" max="13065" width="5.54296875" bestFit="1" customWidth="1"/>
    <col min="13066" max="13067" width="6.90625" bestFit="1" customWidth="1"/>
    <col min="13068" max="13068" width="10.81640625" bestFit="1" customWidth="1"/>
    <col min="13069" max="13069" width="9.08984375" bestFit="1" customWidth="1"/>
    <col min="13070" max="13070" width="8.453125" bestFit="1" customWidth="1"/>
    <col min="13071" max="13071" width="17.54296875" customWidth="1"/>
    <col min="13313" max="13313" width="9.7265625" bestFit="1" customWidth="1"/>
    <col min="13314" max="13314" width="9.1796875" bestFit="1" customWidth="1"/>
    <col min="13315" max="13315" width="22.54296875" bestFit="1" customWidth="1"/>
    <col min="13316" max="13316" width="8.08984375" bestFit="1" customWidth="1"/>
    <col min="13317" max="13317" width="9.6328125" bestFit="1" customWidth="1"/>
    <col min="13318" max="13318" width="9.54296875" bestFit="1" customWidth="1"/>
    <col min="13319" max="13319" width="23.6328125" bestFit="1" customWidth="1"/>
    <col min="13320" max="13320" width="4.54296875" bestFit="1" customWidth="1"/>
    <col min="13321" max="13321" width="5.54296875" bestFit="1" customWidth="1"/>
    <col min="13322" max="13323" width="6.90625" bestFit="1" customWidth="1"/>
    <col min="13324" max="13324" width="10.81640625" bestFit="1" customWidth="1"/>
    <col min="13325" max="13325" width="9.08984375" bestFit="1" customWidth="1"/>
    <col min="13326" max="13326" width="8.453125" bestFit="1" customWidth="1"/>
    <col min="13327" max="13327" width="17.54296875" customWidth="1"/>
    <col min="13569" max="13569" width="9.7265625" bestFit="1" customWidth="1"/>
    <col min="13570" max="13570" width="9.1796875" bestFit="1" customWidth="1"/>
    <col min="13571" max="13571" width="22.54296875" bestFit="1" customWidth="1"/>
    <col min="13572" max="13572" width="8.08984375" bestFit="1" customWidth="1"/>
    <col min="13573" max="13573" width="9.6328125" bestFit="1" customWidth="1"/>
    <col min="13574" max="13574" width="9.54296875" bestFit="1" customWidth="1"/>
    <col min="13575" max="13575" width="23.6328125" bestFit="1" customWidth="1"/>
    <col min="13576" max="13576" width="4.54296875" bestFit="1" customWidth="1"/>
    <col min="13577" max="13577" width="5.54296875" bestFit="1" customWidth="1"/>
    <col min="13578" max="13579" width="6.90625" bestFit="1" customWidth="1"/>
    <col min="13580" max="13580" width="10.81640625" bestFit="1" customWidth="1"/>
    <col min="13581" max="13581" width="9.08984375" bestFit="1" customWidth="1"/>
    <col min="13582" max="13582" width="8.453125" bestFit="1" customWidth="1"/>
    <col min="13583" max="13583" width="17.54296875" customWidth="1"/>
    <col min="13825" max="13825" width="9.7265625" bestFit="1" customWidth="1"/>
    <col min="13826" max="13826" width="9.1796875" bestFit="1" customWidth="1"/>
    <col min="13827" max="13827" width="22.54296875" bestFit="1" customWidth="1"/>
    <col min="13828" max="13828" width="8.08984375" bestFit="1" customWidth="1"/>
    <col min="13829" max="13829" width="9.6328125" bestFit="1" customWidth="1"/>
    <col min="13830" max="13830" width="9.54296875" bestFit="1" customWidth="1"/>
    <col min="13831" max="13831" width="23.6328125" bestFit="1" customWidth="1"/>
    <col min="13832" max="13832" width="4.54296875" bestFit="1" customWidth="1"/>
    <col min="13833" max="13833" width="5.54296875" bestFit="1" customWidth="1"/>
    <col min="13834" max="13835" width="6.90625" bestFit="1" customWidth="1"/>
    <col min="13836" max="13836" width="10.81640625" bestFit="1" customWidth="1"/>
    <col min="13837" max="13837" width="9.08984375" bestFit="1" customWidth="1"/>
    <col min="13838" max="13838" width="8.453125" bestFit="1" customWidth="1"/>
    <col min="13839" max="13839" width="17.54296875" customWidth="1"/>
    <col min="14081" max="14081" width="9.7265625" bestFit="1" customWidth="1"/>
    <col min="14082" max="14082" width="9.1796875" bestFit="1" customWidth="1"/>
    <col min="14083" max="14083" width="22.54296875" bestFit="1" customWidth="1"/>
    <col min="14084" max="14084" width="8.08984375" bestFit="1" customWidth="1"/>
    <col min="14085" max="14085" width="9.6328125" bestFit="1" customWidth="1"/>
    <col min="14086" max="14086" width="9.54296875" bestFit="1" customWidth="1"/>
    <col min="14087" max="14087" width="23.6328125" bestFit="1" customWidth="1"/>
    <col min="14088" max="14088" width="4.54296875" bestFit="1" customWidth="1"/>
    <col min="14089" max="14089" width="5.54296875" bestFit="1" customWidth="1"/>
    <col min="14090" max="14091" width="6.90625" bestFit="1" customWidth="1"/>
    <col min="14092" max="14092" width="10.81640625" bestFit="1" customWidth="1"/>
    <col min="14093" max="14093" width="9.08984375" bestFit="1" customWidth="1"/>
    <col min="14094" max="14094" width="8.453125" bestFit="1" customWidth="1"/>
    <col min="14095" max="14095" width="17.54296875" customWidth="1"/>
    <col min="14337" max="14337" width="9.7265625" bestFit="1" customWidth="1"/>
    <col min="14338" max="14338" width="9.1796875" bestFit="1" customWidth="1"/>
    <col min="14339" max="14339" width="22.54296875" bestFit="1" customWidth="1"/>
    <col min="14340" max="14340" width="8.08984375" bestFit="1" customWidth="1"/>
    <col min="14341" max="14341" width="9.6328125" bestFit="1" customWidth="1"/>
    <col min="14342" max="14342" width="9.54296875" bestFit="1" customWidth="1"/>
    <col min="14343" max="14343" width="23.6328125" bestFit="1" customWidth="1"/>
    <col min="14344" max="14344" width="4.54296875" bestFit="1" customWidth="1"/>
    <col min="14345" max="14345" width="5.54296875" bestFit="1" customWidth="1"/>
    <col min="14346" max="14347" width="6.90625" bestFit="1" customWidth="1"/>
    <col min="14348" max="14348" width="10.81640625" bestFit="1" customWidth="1"/>
    <col min="14349" max="14349" width="9.08984375" bestFit="1" customWidth="1"/>
    <col min="14350" max="14350" width="8.453125" bestFit="1" customWidth="1"/>
    <col min="14351" max="14351" width="17.54296875" customWidth="1"/>
    <col min="14593" max="14593" width="9.7265625" bestFit="1" customWidth="1"/>
    <col min="14594" max="14594" width="9.1796875" bestFit="1" customWidth="1"/>
    <col min="14595" max="14595" width="22.54296875" bestFit="1" customWidth="1"/>
    <col min="14596" max="14596" width="8.08984375" bestFit="1" customWidth="1"/>
    <col min="14597" max="14597" width="9.6328125" bestFit="1" customWidth="1"/>
    <col min="14598" max="14598" width="9.54296875" bestFit="1" customWidth="1"/>
    <col min="14599" max="14599" width="23.6328125" bestFit="1" customWidth="1"/>
    <col min="14600" max="14600" width="4.54296875" bestFit="1" customWidth="1"/>
    <col min="14601" max="14601" width="5.54296875" bestFit="1" customWidth="1"/>
    <col min="14602" max="14603" width="6.90625" bestFit="1" customWidth="1"/>
    <col min="14604" max="14604" width="10.81640625" bestFit="1" customWidth="1"/>
    <col min="14605" max="14605" width="9.08984375" bestFit="1" customWidth="1"/>
    <col min="14606" max="14606" width="8.453125" bestFit="1" customWidth="1"/>
    <col min="14607" max="14607" width="17.54296875" customWidth="1"/>
    <col min="14849" max="14849" width="9.7265625" bestFit="1" customWidth="1"/>
    <col min="14850" max="14850" width="9.1796875" bestFit="1" customWidth="1"/>
    <col min="14851" max="14851" width="22.54296875" bestFit="1" customWidth="1"/>
    <col min="14852" max="14852" width="8.08984375" bestFit="1" customWidth="1"/>
    <col min="14853" max="14853" width="9.6328125" bestFit="1" customWidth="1"/>
    <col min="14854" max="14854" width="9.54296875" bestFit="1" customWidth="1"/>
    <col min="14855" max="14855" width="23.6328125" bestFit="1" customWidth="1"/>
    <col min="14856" max="14856" width="4.54296875" bestFit="1" customWidth="1"/>
    <col min="14857" max="14857" width="5.54296875" bestFit="1" customWidth="1"/>
    <col min="14858" max="14859" width="6.90625" bestFit="1" customWidth="1"/>
    <col min="14860" max="14860" width="10.81640625" bestFit="1" customWidth="1"/>
    <col min="14861" max="14861" width="9.08984375" bestFit="1" customWidth="1"/>
    <col min="14862" max="14862" width="8.453125" bestFit="1" customWidth="1"/>
    <col min="14863" max="14863" width="17.54296875" customWidth="1"/>
    <col min="15105" max="15105" width="9.7265625" bestFit="1" customWidth="1"/>
    <col min="15106" max="15106" width="9.1796875" bestFit="1" customWidth="1"/>
    <col min="15107" max="15107" width="22.54296875" bestFit="1" customWidth="1"/>
    <col min="15108" max="15108" width="8.08984375" bestFit="1" customWidth="1"/>
    <col min="15109" max="15109" width="9.6328125" bestFit="1" customWidth="1"/>
    <col min="15110" max="15110" width="9.54296875" bestFit="1" customWidth="1"/>
    <col min="15111" max="15111" width="23.6328125" bestFit="1" customWidth="1"/>
    <col min="15112" max="15112" width="4.54296875" bestFit="1" customWidth="1"/>
    <col min="15113" max="15113" width="5.54296875" bestFit="1" customWidth="1"/>
    <col min="15114" max="15115" width="6.90625" bestFit="1" customWidth="1"/>
    <col min="15116" max="15116" width="10.81640625" bestFit="1" customWidth="1"/>
    <col min="15117" max="15117" width="9.08984375" bestFit="1" customWidth="1"/>
    <col min="15118" max="15118" width="8.453125" bestFit="1" customWidth="1"/>
    <col min="15119" max="15119" width="17.54296875" customWidth="1"/>
    <col min="15361" max="15361" width="9.7265625" bestFit="1" customWidth="1"/>
    <col min="15362" max="15362" width="9.1796875" bestFit="1" customWidth="1"/>
    <col min="15363" max="15363" width="22.54296875" bestFit="1" customWidth="1"/>
    <col min="15364" max="15364" width="8.08984375" bestFit="1" customWidth="1"/>
    <col min="15365" max="15365" width="9.6328125" bestFit="1" customWidth="1"/>
    <col min="15366" max="15366" width="9.54296875" bestFit="1" customWidth="1"/>
    <col min="15367" max="15367" width="23.6328125" bestFit="1" customWidth="1"/>
    <col min="15368" max="15368" width="4.54296875" bestFit="1" customWidth="1"/>
    <col min="15369" max="15369" width="5.54296875" bestFit="1" customWidth="1"/>
    <col min="15370" max="15371" width="6.90625" bestFit="1" customWidth="1"/>
    <col min="15372" max="15372" width="10.81640625" bestFit="1" customWidth="1"/>
    <col min="15373" max="15373" width="9.08984375" bestFit="1" customWidth="1"/>
    <col min="15374" max="15374" width="8.453125" bestFit="1" customWidth="1"/>
    <col min="15375" max="15375" width="17.54296875" customWidth="1"/>
    <col min="15617" max="15617" width="9.7265625" bestFit="1" customWidth="1"/>
    <col min="15618" max="15618" width="9.1796875" bestFit="1" customWidth="1"/>
    <col min="15619" max="15619" width="22.54296875" bestFit="1" customWidth="1"/>
    <col min="15620" max="15620" width="8.08984375" bestFit="1" customWidth="1"/>
    <col min="15621" max="15621" width="9.6328125" bestFit="1" customWidth="1"/>
    <col min="15622" max="15622" width="9.54296875" bestFit="1" customWidth="1"/>
    <col min="15623" max="15623" width="23.6328125" bestFit="1" customWidth="1"/>
    <col min="15624" max="15624" width="4.54296875" bestFit="1" customWidth="1"/>
    <col min="15625" max="15625" width="5.54296875" bestFit="1" customWidth="1"/>
    <col min="15626" max="15627" width="6.90625" bestFit="1" customWidth="1"/>
    <col min="15628" max="15628" width="10.81640625" bestFit="1" customWidth="1"/>
    <col min="15629" max="15629" width="9.08984375" bestFit="1" customWidth="1"/>
    <col min="15630" max="15630" width="8.453125" bestFit="1" customWidth="1"/>
    <col min="15631" max="15631" width="17.54296875" customWidth="1"/>
    <col min="15873" max="15873" width="9.7265625" bestFit="1" customWidth="1"/>
    <col min="15874" max="15874" width="9.1796875" bestFit="1" customWidth="1"/>
    <col min="15875" max="15875" width="22.54296875" bestFit="1" customWidth="1"/>
    <col min="15876" max="15876" width="8.08984375" bestFit="1" customWidth="1"/>
    <col min="15877" max="15877" width="9.6328125" bestFit="1" customWidth="1"/>
    <col min="15878" max="15878" width="9.54296875" bestFit="1" customWidth="1"/>
    <col min="15879" max="15879" width="23.6328125" bestFit="1" customWidth="1"/>
    <col min="15880" max="15880" width="4.54296875" bestFit="1" customWidth="1"/>
    <col min="15881" max="15881" width="5.54296875" bestFit="1" customWidth="1"/>
    <col min="15882" max="15883" width="6.90625" bestFit="1" customWidth="1"/>
    <col min="15884" max="15884" width="10.81640625" bestFit="1" customWidth="1"/>
    <col min="15885" max="15885" width="9.08984375" bestFit="1" customWidth="1"/>
    <col min="15886" max="15886" width="8.453125" bestFit="1" customWidth="1"/>
    <col min="15887" max="15887" width="17.54296875" customWidth="1"/>
    <col min="16129" max="16129" width="9.7265625" bestFit="1" customWidth="1"/>
    <col min="16130" max="16130" width="9.1796875" bestFit="1" customWidth="1"/>
    <col min="16131" max="16131" width="22.54296875" bestFit="1" customWidth="1"/>
    <col min="16132" max="16132" width="8.08984375" bestFit="1" customWidth="1"/>
    <col min="16133" max="16133" width="9.6328125" bestFit="1" customWidth="1"/>
    <col min="16134" max="16134" width="9.54296875" bestFit="1" customWidth="1"/>
    <col min="16135" max="16135" width="23.6328125" bestFit="1" customWidth="1"/>
    <col min="16136" max="16136" width="4.54296875" bestFit="1" customWidth="1"/>
    <col min="16137" max="16137" width="5.54296875" bestFit="1" customWidth="1"/>
    <col min="16138" max="16139" width="6.90625" bestFit="1" customWidth="1"/>
    <col min="16140" max="16140" width="10.81640625" bestFit="1" customWidth="1"/>
    <col min="16141" max="16141" width="9.08984375" bestFit="1" customWidth="1"/>
    <col min="16142" max="16142" width="8.453125" bestFit="1" customWidth="1"/>
    <col min="16143" max="16143" width="17.54296875" customWidth="1"/>
  </cols>
  <sheetData>
    <row r="1" spans="1:15" ht="20" thickBot="1" x14ac:dyDescent="0.5">
      <c r="A1" s="1" t="s">
        <v>0</v>
      </c>
      <c r="B1" s="1"/>
    </row>
    <row r="2" spans="1:15" s="45" customFormat="1" ht="13" thickTop="1" x14ac:dyDescent="0.25">
      <c r="A2" s="45">
        <v>1</v>
      </c>
      <c r="B2" s="45">
        <f>A2+1</f>
        <v>2</v>
      </c>
      <c r="C2" s="45">
        <f t="shared" ref="C2:O2" si="0">B2+1</f>
        <v>3</v>
      </c>
      <c r="D2" s="45">
        <f t="shared" si="0"/>
        <v>4</v>
      </c>
      <c r="E2" s="45">
        <f t="shared" si="0"/>
        <v>5</v>
      </c>
      <c r="F2" s="45">
        <f t="shared" si="0"/>
        <v>6</v>
      </c>
      <c r="G2" s="45">
        <f t="shared" si="0"/>
        <v>7</v>
      </c>
      <c r="H2" s="45">
        <f t="shared" si="0"/>
        <v>8</v>
      </c>
      <c r="I2" s="45">
        <f t="shared" si="0"/>
        <v>9</v>
      </c>
      <c r="J2" s="45">
        <f t="shared" si="0"/>
        <v>10</v>
      </c>
      <c r="K2" s="45">
        <f t="shared" si="0"/>
        <v>11</v>
      </c>
      <c r="L2" s="45">
        <f t="shared" si="0"/>
        <v>12</v>
      </c>
      <c r="M2" s="45">
        <f t="shared" si="0"/>
        <v>13</v>
      </c>
      <c r="N2" s="45">
        <f t="shared" si="0"/>
        <v>14</v>
      </c>
      <c r="O2" s="45">
        <f t="shared" si="0"/>
        <v>15</v>
      </c>
    </row>
    <row r="3" spans="1:15" ht="13" x14ac:dyDescent="0.3">
      <c r="A3" s="37" t="s">
        <v>1</v>
      </c>
      <c r="B3" s="37" t="s">
        <v>2</v>
      </c>
      <c r="C3" s="37" t="s">
        <v>3</v>
      </c>
      <c r="D3" s="37" t="s">
        <v>4</v>
      </c>
      <c r="E3" s="37" t="s">
        <v>5</v>
      </c>
      <c r="F3" s="37" t="s">
        <v>6</v>
      </c>
      <c r="G3" s="37" t="s">
        <v>7</v>
      </c>
      <c r="H3" s="37" t="s">
        <v>8</v>
      </c>
      <c r="I3" s="37" t="s">
        <v>9</v>
      </c>
      <c r="J3" s="38" t="s">
        <v>10</v>
      </c>
      <c r="K3" s="38" t="s">
        <v>11</v>
      </c>
      <c r="L3" s="37" t="s">
        <v>12</v>
      </c>
      <c r="M3" s="37" t="s">
        <v>13</v>
      </c>
      <c r="N3" s="37" t="s">
        <v>14</v>
      </c>
      <c r="O3" s="37" t="s">
        <v>15</v>
      </c>
    </row>
    <row r="4" spans="1:15" ht="13" x14ac:dyDescent="0.3">
      <c r="A4" s="39" t="s">
        <v>16</v>
      </c>
      <c r="B4" s="40">
        <v>42641</v>
      </c>
      <c r="C4" s="39" t="s">
        <v>17</v>
      </c>
      <c r="D4" s="39" t="s">
        <v>18</v>
      </c>
      <c r="E4" s="39" t="s">
        <v>19</v>
      </c>
      <c r="F4" s="39" t="s">
        <v>20</v>
      </c>
      <c r="G4" s="39" t="s">
        <v>21</v>
      </c>
      <c r="H4" s="39" t="s">
        <v>22</v>
      </c>
      <c r="I4" s="39" t="s">
        <v>23</v>
      </c>
      <c r="J4" s="41" t="s">
        <v>24</v>
      </c>
      <c r="K4" s="41" t="s">
        <v>25</v>
      </c>
      <c r="L4" s="42">
        <v>7</v>
      </c>
      <c r="M4" s="43">
        <v>52727</v>
      </c>
      <c r="N4" s="43">
        <v>369089</v>
      </c>
      <c r="O4" s="39" t="s">
        <v>26</v>
      </c>
    </row>
    <row r="5" spans="1:15" ht="13" x14ac:dyDescent="0.3">
      <c r="A5" s="39" t="s">
        <v>27</v>
      </c>
      <c r="B5" s="40">
        <v>42642</v>
      </c>
      <c r="C5" s="39" t="s">
        <v>28</v>
      </c>
      <c r="D5" s="39" t="s">
        <v>29</v>
      </c>
      <c r="E5" s="39" t="s">
        <v>19</v>
      </c>
      <c r="F5" s="39" t="s">
        <v>30</v>
      </c>
      <c r="G5" s="39" t="s">
        <v>31</v>
      </c>
      <c r="H5" s="39" t="s">
        <v>22</v>
      </c>
      <c r="I5" s="39" t="s">
        <v>23</v>
      </c>
      <c r="J5" s="41" t="s">
        <v>24</v>
      </c>
      <c r="K5" s="41" t="s">
        <v>25</v>
      </c>
      <c r="L5" s="42">
        <v>3</v>
      </c>
      <c r="M5" s="43">
        <v>32727</v>
      </c>
      <c r="N5" s="43">
        <v>98181</v>
      </c>
      <c r="O5" s="39" t="s">
        <v>32</v>
      </c>
    </row>
    <row r="6" spans="1:15" ht="13" x14ac:dyDescent="0.3">
      <c r="A6" s="39" t="s">
        <v>27</v>
      </c>
      <c r="B6" s="40">
        <v>42642</v>
      </c>
      <c r="C6" s="39" t="s">
        <v>28</v>
      </c>
      <c r="D6" s="39" t="s">
        <v>29</v>
      </c>
      <c r="E6" s="39" t="s">
        <v>19</v>
      </c>
      <c r="F6" s="39" t="s">
        <v>33</v>
      </c>
      <c r="G6" s="39" t="s">
        <v>34</v>
      </c>
      <c r="H6" s="39" t="s">
        <v>22</v>
      </c>
      <c r="I6" s="39" t="s">
        <v>23</v>
      </c>
      <c r="J6" s="41" t="s">
        <v>24</v>
      </c>
      <c r="K6" s="41" t="s">
        <v>25</v>
      </c>
      <c r="L6" s="42">
        <v>3</v>
      </c>
      <c r="M6" s="43">
        <v>77273</v>
      </c>
      <c r="N6" s="43">
        <v>231819</v>
      </c>
      <c r="O6" s="39" t="s">
        <v>32</v>
      </c>
    </row>
    <row r="7" spans="1:15" ht="13" x14ac:dyDescent="0.3">
      <c r="A7" s="39" t="s">
        <v>35</v>
      </c>
      <c r="B7" s="40">
        <v>42642</v>
      </c>
      <c r="C7" s="39" t="s">
        <v>36</v>
      </c>
      <c r="D7" s="39" t="s">
        <v>37</v>
      </c>
      <c r="E7" s="39" t="s">
        <v>19</v>
      </c>
      <c r="F7" s="39" t="s">
        <v>38</v>
      </c>
      <c r="G7" s="39" t="s">
        <v>39</v>
      </c>
      <c r="H7" s="39" t="s">
        <v>40</v>
      </c>
      <c r="I7" s="39" t="s">
        <v>23</v>
      </c>
      <c r="J7" s="41" t="s">
        <v>24</v>
      </c>
      <c r="K7" s="41" t="s">
        <v>25</v>
      </c>
      <c r="L7" s="42">
        <v>3</v>
      </c>
      <c r="M7" s="43">
        <v>80000</v>
      </c>
      <c r="N7" s="43">
        <v>240000</v>
      </c>
      <c r="O7" s="39" t="s">
        <v>32</v>
      </c>
    </row>
    <row r="8" spans="1:15" ht="13" x14ac:dyDescent="0.3">
      <c r="A8" s="39" t="s">
        <v>35</v>
      </c>
      <c r="B8" s="40">
        <v>42642</v>
      </c>
      <c r="C8" s="39" t="s">
        <v>36</v>
      </c>
      <c r="D8" s="39" t="s">
        <v>37</v>
      </c>
      <c r="E8" s="39" t="s">
        <v>19</v>
      </c>
      <c r="F8" s="39" t="s">
        <v>41</v>
      </c>
      <c r="G8" s="39" t="s">
        <v>42</v>
      </c>
      <c r="H8" s="39" t="s">
        <v>43</v>
      </c>
      <c r="I8" s="39" t="s">
        <v>23</v>
      </c>
      <c r="J8" s="41" t="s">
        <v>24</v>
      </c>
      <c r="K8" s="41" t="s">
        <v>25</v>
      </c>
      <c r="L8" s="42">
        <v>3</v>
      </c>
      <c r="M8" s="43">
        <v>77273</v>
      </c>
      <c r="N8" s="43">
        <v>231819</v>
      </c>
      <c r="O8" s="39" t="s">
        <v>32</v>
      </c>
    </row>
    <row r="9" spans="1:15" ht="13" x14ac:dyDescent="0.3">
      <c r="A9" s="39" t="s">
        <v>35</v>
      </c>
      <c r="B9" s="40">
        <v>42642</v>
      </c>
      <c r="C9" s="39" t="s">
        <v>36</v>
      </c>
      <c r="D9" s="39" t="s">
        <v>37</v>
      </c>
      <c r="E9" s="39" t="s">
        <v>19</v>
      </c>
      <c r="F9" s="39" t="s">
        <v>44</v>
      </c>
      <c r="G9" s="39" t="s">
        <v>45</v>
      </c>
      <c r="H9" s="39" t="s">
        <v>22</v>
      </c>
      <c r="I9" s="39" t="s">
        <v>23</v>
      </c>
      <c r="J9" s="41" t="s">
        <v>24</v>
      </c>
      <c r="K9" s="41" t="s">
        <v>25</v>
      </c>
      <c r="L9" s="42">
        <v>3</v>
      </c>
      <c r="M9" s="43">
        <v>61818</v>
      </c>
      <c r="N9" s="43">
        <v>185454</v>
      </c>
      <c r="O9" s="39" t="s">
        <v>32</v>
      </c>
    </row>
    <row r="10" spans="1:15" ht="13" x14ac:dyDescent="0.3">
      <c r="A10" s="39" t="s">
        <v>46</v>
      </c>
      <c r="B10" s="40">
        <v>42642</v>
      </c>
      <c r="C10" s="39" t="s">
        <v>47</v>
      </c>
      <c r="D10" s="39" t="s">
        <v>48</v>
      </c>
      <c r="E10" s="39" t="s">
        <v>19</v>
      </c>
      <c r="F10" s="39" t="s">
        <v>30</v>
      </c>
      <c r="G10" s="39" t="s">
        <v>31</v>
      </c>
      <c r="H10" s="39" t="s">
        <v>22</v>
      </c>
      <c r="I10" s="39" t="s">
        <v>23</v>
      </c>
      <c r="J10" s="41" t="s">
        <v>24</v>
      </c>
      <c r="K10" s="41" t="s">
        <v>25</v>
      </c>
      <c r="L10" s="42">
        <v>10</v>
      </c>
      <c r="M10" s="43">
        <v>32727</v>
      </c>
      <c r="N10" s="43">
        <v>327270</v>
      </c>
      <c r="O10" s="39" t="s">
        <v>32</v>
      </c>
    </row>
    <row r="11" spans="1:15" ht="13" x14ac:dyDescent="0.3">
      <c r="A11" s="39" t="s">
        <v>49</v>
      </c>
      <c r="B11" s="40">
        <v>42642</v>
      </c>
      <c r="C11" s="39" t="s">
        <v>50</v>
      </c>
      <c r="D11" s="39" t="s">
        <v>51</v>
      </c>
      <c r="E11" s="39" t="s">
        <v>19</v>
      </c>
      <c r="F11" s="39" t="s">
        <v>52</v>
      </c>
      <c r="G11" s="39" t="s">
        <v>53</v>
      </c>
      <c r="H11" s="39" t="s">
        <v>43</v>
      </c>
      <c r="I11" s="39" t="s">
        <v>23</v>
      </c>
      <c r="J11" s="41" t="s">
        <v>24</v>
      </c>
      <c r="K11" s="41" t="s">
        <v>25</v>
      </c>
      <c r="L11" s="42">
        <v>7</v>
      </c>
      <c r="M11" s="43">
        <v>17727</v>
      </c>
      <c r="N11" s="43">
        <v>124089</v>
      </c>
      <c r="O11" s="39" t="s">
        <v>54</v>
      </c>
    </row>
    <row r="12" spans="1:15" ht="13" x14ac:dyDescent="0.3">
      <c r="A12" s="39" t="s">
        <v>49</v>
      </c>
      <c r="B12" s="40">
        <v>42642</v>
      </c>
      <c r="C12" s="39" t="s">
        <v>50</v>
      </c>
      <c r="D12" s="39" t="s">
        <v>51</v>
      </c>
      <c r="E12" s="39" t="s">
        <v>19</v>
      </c>
      <c r="F12" s="39" t="s">
        <v>55</v>
      </c>
      <c r="G12" s="39" t="s">
        <v>56</v>
      </c>
      <c r="H12" s="39" t="s">
        <v>22</v>
      </c>
      <c r="I12" s="39" t="s">
        <v>23</v>
      </c>
      <c r="J12" s="41" t="s">
        <v>24</v>
      </c>
      <c r="K12" s="41" t="s">
        <v>25</v>
      </c>
      <c r="L12" s="42">
        <v>5</v>
      </c>
      <c r="M12" s="43">
        <v>36409</v>
      </c>
      <c r="N12" s="43">
        <v>182045</v>
      </c>
      <c r="O12" s="39" t="s">
        <v>54</v>
      </c>
    </row>
    <row r="13" spans="1:15" ht="13" x14ac:dyDescent="0.3">
      <c r="A13" s="39" t="s">
        <v>49</v>
      </c>
      <c r="B13" s="40">
        <v>42642</v>
      </c>
      <c r="C13" s="39" t="s">
        <v>50</v>
      </c>
      <c r="D13" s="39" t="s">
        <v>51</v>
      </c>
      <c r="E13" s="39" t="s">
        <v>19</v>
      </c>
      <c r="F13" s="39" t="s">
        <v>57</v>
      </c>
      <c r="G13" s="39" t="s">
        <v>58</v>
      </c>
      <c r="H13" s="39" t="s">
        <v>22</v>
      </c>
      <c r="I13" s="39" t="s">
        <v>23</v>
      </c>
      <c r="J13" s="41" t="s">
        <v>24</v>
      </c>
      <c r="K13" s="41" t="s">
        <v>25</v>
      </c>
      <c r="L13" s="42">
        <v>7</v>
      </c>
      <c r="M13" s="43">
        <v>25455</v>
      </c>
      <c r="N13" s="43">
        <v>178185</v>
      </c>
      <c r="O13" s="39" t="s">
        <v>54</v>
      </c>
    </row>
    <row r="14" spans="1:15" ht="13" x14ac:dyDescent="0.3">
      <c r="A14" s="39" t="s">
        <v>59</v>
      </c>
      <c r="B14" s="40">
        <v>42642</v>
      </c>
      <c r="C14" s="39" t="s">
        <v>60</v>
      </c>
      <c r="D14" s="39" t="s">
        <v>61</v>
      </c>
      <c r="E14" s="39" t="s">
        <v>19</v>
      </c>
      <c r="F14" s="39" t="s">
        <v>62</v>
      </c>
      <c r="G14" s="39" t="s">
        <v>63</v>
      </c>
      <c r="H14" s="39" t="s">
        <v>22</v>
      </c>
      <c r="I14" s="39" t="s">
        <v>23</v>
      </c>
      <c r="J14" s="41" t="s">
        <v>24</v>
      </c>
      <c r="K14" s="41" t="s">
        <v>25</v>
      </c>
      <c r="L14" s="42">
        <v>1</v>
      </c>
      <c r="M14" s="43">
        <v>40909</v>
      </c>
      <c r="N14" s="43">
        <v>40909</v>
      </c>
      <c r="O14" s="39" t="s">
        <v>64</v>
      </c>
    </row>
    <row r="15" spans="1:15" ht="13" x14ac:dyDescent="0.3">
      <c r="A15" s="39" t="s">
        <v>59</v>
      </c>
      <c r="B15" s="40">
        <v>42642</v>
      </c>
      <c r="C15" s="39" t="s">
        <v>60</v>
      </c>
      <c r="D15" s="39" t="s">
        <v>61</v>
      </c>
      <c r="E15" s="39" t="s">
        <v>19</v>
      </c>
      <c r="F15" s="39" t="s">
        <v>65</v>
      </c>
      <c r="G15" s="39" t="s">
        <v>66</v>
      </c>
      <c r="H15" s="39" t="s">
        <v>22</v>
      </c>
      <c r="I15" s="39" t="s">
        <v>23</v>
      </c>
      <c r="J15" s="41" t="s">
        <v>24</v>
      </c>
      <c r="K15" s="41" t="s">
        <v>25</v>
      </c>
      <c r="L15" s="42">
        <v>1</v>
      </c>
      <c r="M15" s="43">
        <v>49091</v>
      </c>
      <c r="N15" s="43">
        <v>49091</v>
      </c>
      <c r="O15" s="39" t="s">
        <v>64</v>
      </c>
    </row>
    <row r="16" spans="1:15" ht="13" x14ac:dyDescent="0.3">
      <c r="A16" s="39" t="s">
        <v>59</v>
      </c>
      <c r="B16" s="40">
        <v>42642</v>
      </c>
      <c r="C16" s="39" t="s">
        <v>60</v>
      </c>
      <c r="D16" s="39" t="s">
        <v>61</v>
      </c>
      <c r="E16" s="39" t="s">
        <v>19</v>
      </c>
      <c r="F16" s="39" t="s">
        <v>67</v>
      </c>
      <c r="G16" s="39" t="s">
        <v>68</v>
      </c>
      <c r="H16" s="39" t="s">
        <v>22</v>
      </c>
      <c r="I16" s="39" t="s">
        <v>23</v>
      </c>
      <c r="J16" s="41" t="s">
        <v>24</v>
      </c>
      <c r="K16" s="41" t="s">
        <v>25</v>
      </c>
      <c r="L16" s="42">
        <v>1</v>
      </c>
      <c r="M16" s="43">
        <v>30364</v>
      </c>
      <c r="N16" s="43">
        <v>30364</v>
      </c>
      <c r="O16" s="39" t="s">
        <v>64</v>
      </c>
    </row>
    <row r="17" spans="1:15" ht="13" x14ac:dyDescent="0.3">
      <c r="A17" s="39" t="s">
        <v>59</v>
      </c>
      <c r="B17" s="40">
        <v>42642</v>
      </c>
      <c r="C17" s="39" t="s">
        <v>60</v>
      </c>
      <c r="D17" s="39" t="s">
        <v>61</v>
      </c>
      <c r="E17" s="39" t="s">
        <v>19</v>
      </c>
      <c r="F17" s="39" t="s">
        <v>69</v>
      </c>
      <c r="G17" s="39" t="s">
        <v>70</v>
      </c>
      <c r="H17" s="39" t="s">
        <v>43</v>
      </c>
      <c r="I17" s="39" t="s">
        <v>23</v>
      </c>
      <c r="J17" s="41" t="s">
        <v>24</v>
      </c>
      <c r="K17" s="41" t="s">
        <v>25</v>
      </c>
      <c r="L17" s="42">
        <v>1</v>
      </c>
      <c r="M17" s="43">
        <v>40909</v>
      </c>
      <c r="N17" s="43">
        <v>40909</v>
      </c>
      <c r="O17" s="39" t="s">
        <v>64</v>
      </c>
    </row>
    <row r="18" spans="1:15" ht="13" x14ac:dyDescent="0.3">
      <c r="A18" s="39" t="s">
        <v>71</v>
      </c>
      <c r="B18" s="40">
        <v>42643</v>
      </c>
      <c r="C18" s="39" t="s">
        <v>72</v>
      </c>
      <c r="D18" s="39" t="s">
        <v>73</v>
      </c>
      <c r="E18" s="39" t="s">
        <v>74</v>
      </c>
      <c r="F18" s="39" t="s">
        <v>19</v>
      </c>
      <c r="G18" s="39" t="s">
        <v>75</v>
      </c>
      <c r="H18" s="39" t="s">
        <v>76</v>
      </c>
      <c r="I18" s="39" t="s">
        <v>23</v>
      </c>
      <c r="J18" s="41" t="s">
        <v>25</v>
      </c>
      <c r="K18" s="41" t="s">
        <v>77</v>
      </c>
      <c r="L18" s="42">
        <v>100</v>
      </c>
      <c r="M18" s="43">
        <v>38636.36</v>
      </c>
      <c r="N18" s="43">
        <v>3863636</v>
      </c>
      <c r="O18" s="39" t="s">
        <v>78</v>
      </c>
    </row>
    <row r="19" spans="1:15" ht="13" x14ac:dyDescent="0.3">
      <c r="A19" s="39" t="s">
        <v>71</v>
      </c>
      <c r="B19" s="40">
        <v>42643</v>
      </c>
      <c r="C19" s="39" t="s">
        <v>72</v>
      </c>
      <c r="D19" s="39" t="s">
        <v>73</v>
      </c>
      <c r="E19" s="39" t="s">
        <v>79</v>
      </c>
      <c r="F19" s="39" t="s">
        <v>19</v>
      </c>
      <c r="G19" s="39" t="s">
        <v>80</v>
      </c>
      <c r="H19" s="39" t="s">
        <v>43</v>
      </c>
      <c r="I19" s="39" t="s">
        <v>23</v>
      </c>
      <c r="J19" s="41" t="s">
        <v>25</v>
      </c>
      <c r="K19" s="41" t="s">
        <v>77</v>
      </c>
      <c r="L19" s="42">
        <v>20</v>
      </c>
      <c r="M19" s="43">
        <v>15454.55</v>
      </c>
      <c r="N19" s="43">
        <v>309091</v>
      </c>
      <c r="O19" s="39" t="s">
        <v>78</v>
      </c>
    </row>
    <row r="20" spans="1:15" ht="13" x14ac:dyDescent="0.3">
      <c r="A20" s="39" t="s">
        <v>81</v>
      </c>
      <c r="B20" s="40">
        <v>42643</v>
      </c>
      <c r="C20" s="39" t="s">
        <v>72</v>
      </c>
      <c r="D20" s="39" t="s">
        <v>73</v>
      </c>
      <c r="E20" s="39" t="s">
        <v>82</v>
      </c>
      <c r="F20" s="39" t="s">
        <v>19</v>
      </c>
      <c r="G20" s="39" t="s">
        <v>83</v>
      </c>
      <c r="H20" s="39" t="s">
        <v>43</v>
      </c>
      <c r="I20" s="39" t="s">
        <v>84</v>
      </c>
      <c r="J20" s="41" t="s">
        <v>25</v>
      </c>
      <c r="K20" s="41" t="s">
        <v>85</v>
      </c>
      <c r="L20" s="42">
        <v>700</v>
      </c>
      <c r="M20" s="43">
        <v>11333.33</v>
      </c>
      <c r="N20" s="43">
        <v>7933331</v>
      </c>
      <c r="O20" s="39" t="s">
        <v>86</v>
      </c>
    </row>
    <row r="21" spans="1:15" ht="13" x14ac:dyDescent="0.3">
      <c r="A21" s="39" t="s">
        <v>81</v>
      </c>
      <c r="B21" s="40">
        <v>42643</v>
      </c>
      <c r="C21" s="39" t="s">
        <v>72</v>
      </c>
      <c r="D21" s="39" t="s">
        <v>73</v>
      </c>
      <c r="E21" s="39" t="s">
        <v>87</v>
      </c>
      <c r="F21" s="39" t="s">
        <v>19</v>
      </c>
      <c r="G21" s="39" t="s">
        <v>88</v>
      </c>
      <c r="H21" s="39" t="s">
        <v>43</v>
      </c>
      <c r="I21" s="39" t="s">
        <v>84</v>
      </c>
      <c r="J21" s="41" t="s">
        <v>25</v>
      </c>
      <c r="K21" s="41" t="s">
        <v>85</v>
      </c>
      <c r="L21" s="42">
        <v>820</v>
      </c>
      <c r="M21" s="43">
        <v>4857.1499999999996</v>
      </c>
      <c r="N21" s="43">
        <v>3982860</v>
      </c>
      <c r="O21" s="39" t="s">
        <v>86</v>
      </c>
    </row>
    <row r="22" spans="1:15" ht="13" x14ac:dyDescent="0.3">
      <c r="A22" s="39" t="s">
        <v>81</v>
      </c>
      <c r="B22" s="40">
        <v>42643</v>
      </c>
      <c r="C22" s="39" t="s">
        <v>72</v>
      </c>
      <c r="D22" s="39" t="s">
        <v>73</v>
      </c>
      <c r="E22" s="39" t="s">
        <v>89</v>
      </c>
      <c r="F22" s="39" t="s">
        <v>19</v>
      </c>
      <c r="G22" s="39" t="s">
        <v>90</v>
      </c>
      <c r="H22" s="39" t="s">
        <v>43</v>
      </c>
      <c r="I22" s="39" t="s">
        <v>84</v>
      </c>
      <c r="J22" s="41" t="s">
        <v>25</v>
      </c>
      <c r="K22" s="41" t="s">
        <v>85</v>
      </c>
      <c r="L22" s="42">
        <v>820</v>
      </c>
      <c r="M22" s="43">
        <v>4452.38</v>
      </c>
      <c r="N22" s="43">
        <v>3650949</v>
      </c>
      <c r="O22" s="39" t="s">
        <v>86</v>
      </c>
    </row>
    <row r="23" spans="1:15" ht="13" x14ac:dyDescent="0.3">
      <c r="A23" s="39" t="s">
        <v>81</v>
      </c>
      <c r="B23" s="40">
        <v>42643</v>
      </c>
      <c r="C23" s="39" t="s">
        <v>72</v>
      </c>
      <c r="D23" s="39" t="s">
        <v>73</v>
      </c>
      <c r="E23" s="39" t="s">
        <v>91</v>
      </c>
      <c r="F23" s="39" t="s">
        <v>19</v>
      </c>
      <c r="G23" s="39" t="s">
        <v>92</v>
      </c>
      <c r="H23" s="39" t="s">
        <v>40</v>
      </c>
      <c r="I23" s="39" t="s">
        <v>84</v>
      </c>
      <c r="J23" s="41" t="s">
        <v>25</v>
      </c>
      <c r="K23" s="41" t="s">
        <v>85</v>
      </c>
      <c r="L23" s="42">
        <v>600</v>
      </c>
      <c r="M23" s="43">
        <v>11900</v>
      </c>
      <c r="N23" s="43">
        <v>7140000</v>
      </c>
      <c r="O23" s="39" t="s">
        <v>86</v>
      </c>
    </row>
    <row r="24" spans="1:15" ht="13" x14ac:dyDescent="0.3">
      <c r="A24" s="39" t="s">
        <v>81</v>
      </c>
      <c r="B24" s="40">
        <v>42643</v>
      </c>
      <c r="C24" s="39" t="s">
        <v>72</v>
      </c>
      <c r="D24" s="39" t="s">
        <v>73</v>
      </c>
      <c r="E24" s="39" t="s">
        <v>93</v>
      </c>
      <c r="F24" s="39" t="s">
        <v>19</v>
      </c>
      <c r="G24" s="39" t="s">
        <v>94</v>
      </c>
      <c r="H24" s="39" t="s">
        <v>95</v>
      </c>
      <c r="I24" s="39" t="s">
        <v>84</v>
      </c>
      <c r="J24" s="41" t="s">
        <v>25</v>
      </c>
      <c r="K24" s="41" t="s">
        <v>85</v>
      </c>
      <c r="L24" s="42">
        <v>200</v>
      </c>
      <c r="M24" s="43">
        <v>8904.76</v>
      </c>
      <c r="N24" s="43">
        <v>1780952</v>
      </c>
      <c r="O24" s="39" t="s">
        <v>86</v>
      </c>
    </row>
    <row r="25" spans="1:15" ht="13" x14ac:dyDescent="0.3">
      <c r="A25" s="39" t="s">
        <v>81</v>
      </c>
      <c r="B25" s="40">
        <v>42643</v>
      </c>
      <c r="C25" s="39" t="s">
        <v>72</v>
      </c>
      <c r="D25" s="39" t="s">
        <v>96</v>
      </c>
      <c r="E25" s="39" t="s">
        <v>97</v>
      </c>
      <c r="F25" s="39"/>
      <c r="G25" s="39" t="s">
        <v>98</v>
      </c>
      <c r="H25" s="39" t="s">
        <v>40</v>
      </c>
      <c r="I25" s="39" t="s">
        <v>84</v>
      </c>
      <c r="J25" s="41" t="s">
        <v>25</v>
      </c>
      <c r="K25" s="41" t="s">
        <v>85</v>
      </c>
      <c r="L25" s="43">
        <v>10</v>
      </c>
      <c r="M25" s="43">
        <v>10000</v>
      </c>
      <c r="N25" s="43">
        <v>100000</v>
      </c>
      <c r="O25" s="39" t="s">
        <v>86</v>
      </c>
    </row>
    <row r="26" spans="1:15" ht="13" x14ac:dyDescent="0.3">
      <c r="A26" s="39" t="s">
        <v>99</v>
      </c>
      <c r="B26" s="40">
        <v>42643</v>
      </c>
      <c r="C26" s="39" t="s">
        <v>100</v>
      </c>
      <c r="D26" s="39" t="s">
        <v>96</v>
      </c>
      <c r="E26" s="39" t="s">
        <v>97</v>
      </c>
      <c r="F26" s="39"/>
      <c r="G26" s="39" t="s">
        <v>98</v>
      </c>
      <c r="H26" s="39" t="s">
        <v>40</v>
      </c>
      <c r="I26" s="39" t="s">
        <v>84</v>
      </c>
      <c r="J26" s="41" t="s">
        <v>25</v>
      </c>
      <c r="K26" s="41" t="s">
        <v>77</v>
      </c>
      <c r="L26" s="43">
        <v>10</v>
      </c>
      <c r="M26" s="43">
        <v>20000</v>
      </c>
      <c r="N26" s="43">
        <v>200000</v>
      </c>
      <c r="O26" s="39" t="s">
        <v>101</v>
      </c>
    </row>
    <row r="27" spans="1:15" ht="13" x14ac:dyDescent="0.3">
      <c r="A27" s="39" t="s">
        <v>99</v>
      </c>
      <c r="B27" s="40">
        <v>42643</v>
      </c>
      <c r="C27" s="39" t="s">
        <v>100</v>
      </c>
      <c r="D27" s="39" t="s">
        <v>96</v>
      </c>
      <c r="E27" s="39" t="s">
        <v>102</v>
      </c>
      <c r="F27" s="39"/>
      <c r="G27" s="39" t="s">
        <v>103</v>
      </c>
      <c r="H27" s="39" t="s">
        <v>104</v>
      </c>
      <c r="I27" s="39" t="s">
        <v>84</v>
      </c>
      <c r="J27" s="41" t="s">
        <v>25</v>
      </c>
      <c r="K27" s="41" t="s">
        <v>77</v>
      </c>
      <c r="L27" s="43">
        <v>20</v>
      </c>
      <c r="M27" s="43">
        <v>5000</v>
      </c>
      <c r="N27" s="43">
        <v>100000</v>
      </c>
      <c r="O27" s="39" t="s">
        <v>101</v>
      </c>
    </row>
    <row r="28" spans="1:15" ht="13" x14ac:dyDescent="0.3">
      <c r="A28" s="39" t="s">
        <v>105</v>
      </c>
      <c r="B28" s="40">
        <v>42643</v>
      </c>
      <c r="C28" s="39" t="s">
        <v>106</v>
      </c>
      <c r="D28" s="39" t="s">
        <v>107</v>
      </c>
      <c r="E28" s="39"/>
      <c r="F28" s="39" t="s">
        <v>97</v>
      </c>
      <c r="G28" s="39" t="s">
        <v>98</v>
      </c>
      <c r="H28" s="39" t="s">
        <v>40</v>
      </c>
      <c r="I28" s="39" t="s">
        <v>84</v>
      </c>
      <c r="J28" s="41" t="s">
        <v>24</v>
      </c>
      <c r="K28" s="41" t="s">
        <v>25</v>
      </c>
      <c r="L28" s="43">
        <v>10</v>
      </c>
      <c r="M28" s="43">
        <v>19477</v>
      </c>
      <c r="N28" s="43">
        <v>194770</v>
      </c>
      <c r="O28" s="39" t="s">
        <v>64</v>
      </c>
    </row>
    <row r="29" spans="1:15" ht="13" x14ac:dyDescent="0.3">
      <c r="A29" s="39" t="s">
        <v>105</v>
      </c>
      <c r="B29" s="40">
        <v>42643</v>
      </c>
      <c r="C29" s="39" t="s">
        <v>106</v>
      </c>
      <c r="D29" s="39" t="s">
        <v>107</v>
      </c>
      <c r="E29" s="39"/>
      <c r="F29" s="39" t="s">
        <v>108</v>
      </c>
      <c r="G29" s="39" t="s">
        <v>109</v>
      </c>
      <c r="H29" s="39" t="s">
        <v>43</v>
      </c>
      <c r="I29" s="39" t="s">
        <v>23</v>
      </c>
      <c r="J29" s="41" t="s">
        <v>24</v>
      </c>
      <c r="K29" s="41" t="s">
        <v>25</v>
      </c>
      <c r="L29" s="43">
        <v>10</v>
      </c>
      <c r="M29" s="43">
        <v>50909</v>
      </c>
      <c r="N29" s="43">
        <v>509090</v>
      </c>
      <c r="O29" s="39" t="s">
        <v>64</v>
      </c>
    </row>
    <row r="30" spans="1:15" ht="13" x14ac:dyDescent="0.3">
      <c r="A30" s="39" t="s">
        <v>110</v>
      </c>
      <c r="B30" s="40">
        <v>42643</v>
      </c>
      <c r="C30" s="39" t="s">
        <v>111</v>
      </c>
      <c r="D30" s="39" t="s">
        <v>112</v>
      </c>
      <c r="E30" s="39" t="s">
        <v>97</v>
      </c>
      <c r="F30" s="39"/>
      <c r="G30" s="39" t="s">
        <v>98</v>
      </c>
      <c r="H30" s="39" t="s">
        <v>40</v>
      </c>
      <c r="I30" s="39" t="s">
        <v>84</v>
      </c>
      <c r="J30" s="41" t="s">
        <v>25</v>
      </c>
      <c r="K30" s="41" t="s">
        <v>85</v>
      </c>
      <c r="L30" s="43">
        <v>10</v>
      </c>
      <c r="M30" s="43">
        <v>10000</v>
      </c>
      <c r="N30" s="43">
        <v>100000</v>
      </c>
      <c r="O30" s="39" t="s">
        <v>64</v>
      </c>
    </row>
    <row r="31" spans="1:15" ht="13" x14ac:dyDescent="0.3">
      <c r="A31" s="39" t="s">
        <v>110</v>
      </c>
      <c r="B31" s="40">
        <v>42643</v>
      </c>
      <c r="C31" s="39" t="s">
        <v>111</v>
      </c>
      <c r="D31" s="39" t="s">
        <v>112</v>
      </c>
      <c r="E31" s="39" t="s">
        <v>102</v>
      </c>
      <c r="F31" s="39"/>
      <c r="G31" s="39" t="s">
        <v>103</v>
      </c>
      <c r="H31" s="39" t="s">
        <v>104</v>
      </c>
      <c r="I31" s="39" t="s">
        <v>84</v>
      </c>
      <c r="J31" s="41" t="s">
        <v>25</v>
      </c>
      <c r="K31" s="41" t="s">
        <v>85</v>
      </c>
      <c r="L31" s="43">
        <v>15</v>
      </c>
      <c r="M31" s="43">
        <v>5000</v>
      </c>
      <c r="N31" s="43">
        <v>75000</v>
      </c>
      <c r="O31" s="39" t="s">
        <v>78</v>
      </c>
    </row>
    <row r="32" spans="1:15" ht="13" x14ac:dyDescent="0.3">
      <c r="A32" s="39" t="s">
        <v>110</v>
      </c>
      <c r="B32" s="40">
        <v>42643</v>
      </c>
      <c r="C32" s="39" t="s">
        <v>111</v>
      </c>
      <c r="D32" s="39" t="s">
        <v>112</v>
      </c>
      <c r="E32" s="39" t="s">
        <v>113</v>
      </c>
      <c r="F32" s="39"/>
      <c r="G32" s="39" t="s">
        <v>114</v>
      </c>
      <c r="H32" s="39" t="s">
        <v>115</v>
      </c>
      <c r="I32" s="39" t="s">
        <v>84</v>
      </c>
      <c r="J32" s="41" t="s">
        <v>25</v>
      </c>
      <c r="K32" s="41" t="s">
        <v>85</v>
      </c>
      <c r="L32" s="43">
        <v>30</v>
      </c>
      <c r="M32" s="43">
        <v>70000</v>
      </c>
      <c r="N32" s="43">
        <v>2100000</v>
      </c>
      <c r="O32" s="39" t="s">
        <v>78</v>
      </c>
    </row>
    <row r="33" spans="1:15" ht="13" x14ac:dyDescent="0.3">
      <c r="A33" s="39" t="s">
        <v>116</v>
      </c>
      <c r="B33" s="40">
        <v>42643</v>
      </c>
      <c r="C33" s="39" t="s">
        <v>117</v>
      </c>
      <c r="D33" s="39" t="s">
        <v>118</v>
      </c>
      <c r="E33" s="39"/>
      <c r="F33" s="39" t="s">
        <v>97</v>
      </c>
      <c r="G33" s="39" t="s">
        <v>98</v>
      </c>
      <c r="H33" s="39" t="s">
        <v>40</v>
      </c>
      <c r="I33" s="39" t="s">
        <v>84</v>
      </c>
      <c r="J33" s="41" t="s">
        <v>24</v>
      </c>
      <c r="K33" s="41" t="s">
        <v>25</v>
      </c>
      <c r="L33" s="43">
        <v>15</v>
      </c>
      <c r="M33" s="43">
        <v>18899</v>
      </c>
      <c r="N33" s="43">
        <v>283485</v>
      </c>
      <c r="O33" s="39" t="s">
        <v>78</v>
      </c>
    </row>
    <row r="34" spans="1:15" ht="13" x14ac:dyDescent="0.3">
      <c r="A34" s="39" t="s">
        <v>116</v>
      </c>
      <c r="B34" s="40">
        <v>42643</v>
      </c>
      <c r="C34" s="39" t="s">
        <v>117</v>
      </c>
      <c r="D34" s="39" t="s">
        <v>118</v>
      </c>
      <c r="E34" s="39"/>
      <c r="F34" s="39" t="s">
        <v>119</v>
      </c>
      <c r="G34" s="39" t="s">
        <v>120</v>
      </c>
      <c r="H34" s="39" t="s">
        <v>121</v>
      </c>
      <c r="I34" s="39" t="s">
        <v>23</v>
      </c>
      <c r="J34" s="41" t="s">
        <v>24</v>
      </c>
      <c r="K34" s="41" t="s">
        <v>25</v>
      </c>
      <c r="L34" s="43">
        <v>12</v>
      </c>
      <c r="M34" s="43">
        <v>59147</v>
      </c>
      <c r="N34" s="43">
        <v>709764</v>
      </c>
      <c r="O34" s="39" t="s">
        <v>78</v>
      </c>
    </row>
    <row r="35" spans="1:15" ht="13" x14ac:dyDescent="0.3">
      <c r="A35" s="39" t="s">
        <v>116</v>
      </c>
      <c r="B35" s="40">
        <v>42643</v>
      </c>
      <c r="C35" s="39" t="s">
        <v>117</v>
      </c>
      <c r="D35" s="39" t="s">
        <v>118</v>
      </c>
      <c r="E35" s="39"/>
      <c r="F35" s="39" t="s">
        <v>113</v>
      </c>
      <c r="G35" s="39" t="s">
        <v>114</v>
      </c>
      <c r="H35" s="39" t="s">
        <v>115</v>
      </c>
      <c r="I35" s="39" t="s">
        <v>84</v>
      </c>
      <c r="J35" s="41" t="s">
        <v>24</v>
      </c>
      <c r="K35" s="41" t="s">
        <v>25</v>
      </c>
      <c r="L35" s="43">
        <v>20</v>
      </c>
      <c r="M35" s="43">
        <v>70000</v>
      </c>
      <c r="N35" s="43">
        <v>1400000</v>
      </c>
      <c r="O35" s="39" t="s">
        <v>78</v>
      </c>
    </row>
    <row r="36" spans="1:15" ht="13" x14ac:dyDescent="0.3">
      <c r="O36" s="3"/>
    </row>
    <row r="37" spans="1:15" ht="13" x14ac:dyDescent="0.3">
      <c r="O37" s="3"/>
    </row>
    <row r="38" spans="1:15" ht="13" x14ac:dyDescent="0.3">
      <c r="O38" s="3"/>
    </row>
    <row r="39" spans="1:15" ht="13" x14ac:dyDescent="0.3">
      <c r="O39" s="3"/>
    </row>
    <row r="40" spans="1:15" ht="13" x14ac:dyDescent="0.3">
      <c r="O40" s="3"/>
    </row>
    <row r="41" spans="1:15" ht="13" x14ac:dyDescent="0.3">
      <c r="O41" s="3"/>
    </row>
    <row r="42" spans="1:15" ht="13" x14ac:dyDescent="0.3">
      <c r="O42" s="3"/>
    </row>
    <row r="43" spans="1:15" ht="13" x14ac:dyDescent="0.3">
      <c r="O43" s="3"/>
    </row>
    <row r="44" spans="1:15" ht="13" x14ac:dyDescent="0.3">
      <c r="O44" s="3"/>
    </row>
    <row r="45" spans="1:15" ht="13" x14ac:dyDescent="0.3">
      <c r="O45" s="3"/>
    </row>
    <row r="46" spans="1:15" ht="13" x14ac:dyDescent="0.3">
      <c r="O46" s="3"/>
    </row>
    <row r="47" spans="1:15" ht="13" x14ac:dyDescent="0.3">
      <c r="O4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18F7-967D-4198-AAE8-DC542DBA8760}">
  <sheetPr filterMode="1"/>
  <dimension ref="B2:HR79"/>
  <sheetViews>
    <sheetView showGridLines="0" view="pageBreakPreview" zoomScale="70" zoomScaleNormal="100" zoomScaleSheetLayoutView="70" workbookViewId="0">
      <selection activeCell="L16" sqref="L16"/>
    </sheetView>
  </sheetViews>
  <sheetFormatPr defaultRowHeight="15.5" x14ac:dyDescent="0.35"/>
  <cols>
    <col min="1" max="1" width="6.81640625" style="4" customWidth="1"/>
    <col min="2" max="2" width="3.26953125" style="4" customWidth="1"/>
    <col min="3" max="3" width="6.26953125" style="4" customWidth="1"/>
    <col min="4" max="4" width="16.26953125" style="4" customWidth="1"/>
    <col min="5" max="5" width="9.81640625" style="4" customWidth="1"/>
    <col min="6" max="6" width="9.36328125" style="4" customWidth="1"/>
    <col min="7" max="7" width="8.36328125" style="4" customWidth="1"/>
    <col min="8" max="8" width="9.81640625" style="4" customWidth="1"/>
    <col min="9" max="9" width="10.90625" style="4" customWidth="1"/>
    <col min="10" max="10" width="14.54296875" style="4" customWidth="1"/>
    <col min="11" max="11" width="3.7265625" style="4" customWidth="1"/>
    <col min="12" max="12" width="6.90625" style="5" customWidth="1"/>
    <col min="25" max="256" width="8.7265625" style="4"/>
    <col min="257" max="257" width="6.81640625" style="4" customWidth="1"/>
    <col min="258" max="258" width="3.26953125" style="4" customWidth="1"/>
    <col min="259" max="259" width="6.26953125" style="4" customWidth="1"/>
    <col min="260" max="260" width="16.26953125" style="4" customWidth="1"/>
    <col min="261" max="261" width="9.81640625" style="4" customWidth="1"/>
    <col min="262" max="263" width="9.36328125" style="4" customWidth="1"/>
    <col min="264" max="264" width="9.1796875" style="4" customWidth="1"/>
    <col min="265" max="265" width="9.7265625" style="4" customWidth="1"/>
    <col min="266" max="266" width="14" style="4" customWidth="1"/>
    <col min="267" max="267" width="3.7265625" style="4" customWidth="1"/>
    <col min="268" max="268" width="6.6328125" style="4" customWidth="1"/>
    <col min="269" max="512" width="8.7265625" style="4"/>
    <col min="513" max="513" width="6.81640625" style="4" customWidth="1"/>
    <col min="514" max="514" width="3.26953125" style="4" customWidth="1"/>
    <col min="515" max="515" width="6.26953125" style="4" customWidth="1"/>
    <col min="516" max="516" width="16.26953125" style="4" customWidth="1"/>
    <col min="517" max="517" width="9.81640625" style="4" customWidth="1"/>
    <col min="518" max="519" width="9.36328125" style="4" customWidth="1"/>
    <col min="520" max="520" width="9.1796875" style="4" customWidth="1"/>
    <col min="521" max="521" width="9.7265625" style="4" customWidth="1"/>
    <col min="522" max="522" width="14" style="4" customWidth="1"/>
    <col min="523" max="523" width="3.7265625" style="4" customWidth="1"/>
    <col min="524" max="524" width="6.6328125" style="4" customWidth="1"/>
    <col min="525" max="768" width="8.7265625" style="4"/>
    <col min="769" max="769" width="6.81640625" style="4" customWidth="1"/>
    <col min="770" max="770" width="3.26953125" style="4" customWidth="1"/>
    <col min="771" max="771" width="6.26953125" style="4" customWidth="1"/>
    <col min="772" max="772" width="16.26953125" style="4" customWidth="1"/>
    <col min="773" max="773" width="9.81640625" style="4" customWidth="1"/>
    <col min="774" max="775" width="9.36328125" style="4" customWidth="1"/>
    <col min="776" max="776" width="9.1796875" style="4" customWidth="1"/>
    <col min="777" max="777" width="9.7265625" style="4" customWidth="1"/>
    <col min="778" max="778" width="14" style="4" customWidth="1"/>
    <col min="779" max="779" width="3.7265625" style="4" customWidth="1"/>
    <col min="780" max="780" width="6.6328125" style="4" customWidth="1"/>
    <col min="781" max="1024" width="8.7265625" style="4"/>
    <col min="1025" max="1025" width="6.81640625" style="4" customWidth="1"/>
    <col min="1026" max="1026" width="3.26953125" style="4" customWidth="1"/>
    <col min="1027" max="1027" width="6.26953125" style="4" customWidth="1"/>
    <col min="1028" max="1028" width="16.26953125" style="4" customWidth="1"/>
    <col min="1029" max="1029" width="9.81640625" style="4" customWidth="1"/>
    <col min="1030" max="1031" width="9.36328125" style="4" customWidth="1"/>
    <col min="1032" max="1032" width="9.1796875" style="4" customWidth="1"/>
    <col min="1033" max="1033" width="9.7265625" style="4" customWidth="1"/>
    <col min="1034" max="1034" width="14" style="4" customWidth="1"/>
    <col min="1035" max="1035" width="3.7265625" style="4" customWidth="1"/>
    <col min="1036" max="1036" width="6.6328125" style="4" customWidth="1"/>
    <col min="1037" max="1280" width="8.7265625" style="4"/>
    <col min="1281" max="1281" width="6.81640625" style="4" customWidth="1"/>
    <col min="1282" max="1282" width="3.26953125" style="4" customWidth="1"/>
    <col min="1283" max="1283" width="6.26953125" style="4" customWidth="1"/>
    <col min="1284" max="1284" width="16.26953125" style="4" customWidth="1"/>
    <col min="1285" max="1285" width="9.81640625" style="4" customWidth="1"/>
    <col min="1286" max="1287" width="9.36328125" style="4" customWidth="1"/>
    <col min="1288" max="1288" width="9.1796875" style="4" customWidth="1"/>
    <col min="1289" max="1289" width="9.7265625" style="4" customWidth="1"/>
    <col min="1290" max="1290" width="14" style="4" customWidth="1"/>
    <col min="1291" max="1291" width="3.7265625" style="4" customWidth="1"/>
    <col min="1292" max="1292" width="6.6328125" style="4" customWidth="1"/>
    <col min="1293" max="1536" width="8.7265625" style="4"/>
    <col min="1537" max="1537" width="6.81640625" style="4" customWidth="1"/>
    <col min="1538" max="1538" width="3.26953125" style="4" customWidth="1"/>
    <col min="1539" max="1539" width="6.26953125" style="4" customWidth="1"/>
    <col min="1540" max="1540" width="16.26953125" style="4" customWidth="1"/>
    <col min="1541" max="1541" width="9.81640625" style="4" customWidth="1"/>
    <col min="1542" max="1543" width="9.36328125" style="4" customWidth="1"/>
    <col min="1544" max="1544" width="9.1796875" style="4" customWidth="1"/>
    <col min="1545" max="1545" width="9.7265625" style="4" customWidth="1"/>
    <col min="1546" max="1546" width="14" style="4" customWidth="1"/>
    <col min="1547" max="1547" width="3.7265625" style="4" customWidth="1"/>
    <col min="1548" max="1548" width="6.6328125" style="4" customWidth="1"/>
    <col min="1549" max="1792" width="8.7265625" style="4"/>
    <col min="1793" max="1793" width="6.81640625" style="4" customWidth="1"/>
    <col min="1794" max="1794" width="3.26953125" style="4" customWidth="1"/>
    <col min="1795" max="1795" width="6.26953125" style="4" customWidth="1"/>
    <col min="1796" max="1796" width="16.26953125" style="4" customWidth="1"/>
    <col min="1797" max="1797" width="9.81640625" style="4" customWidth="1"/>
    <col min="1798" max="1799" width="9.36328125" style="4" customWidth="1"/>
    <col min="1800" max="1800" width="9.1796875" style="4" customWidth="1"/>
    <col min="1801" max="1801" width="9.7265625" style="4" customWidth="1"/>
    <col min="1802" max="1802" width="14" style="4" customWidth="1"/>
    <col min="1803" max="1803" width="3.7265625" style="4" customWidth="1"/>
    <col min="1804" max="1804" width="6.6328125" style="4" customWidth="1"/>
    <col min="1805" max="2048" width="8.7265625" style="4"/>
    <col min="2049" max="2049" width="6.81640625" style="4" customWidth="1"/>
    <col min="2050" max="2050" width="3.26953125" style="4" customWidth="1"/>
    <col min="2051" max="2051" width="6.26953125" style="4" customWidth="1"/>
    <col min="2052" max="2052" width="16.26953125" style="4" customWidth="1"/>
    <col min="2053" max="2053" width="9.81640625" style="4" customWidth="1"/>
    <col min="2054" max="2055" width="9.36328125" style="4" customWidth="1"/>
    <col min="2056" max="2056" width="9.1796875" style="4" customWidth="1"/>
    <col min="2057" max="2057" width="9.7265625" style="4" customWidth="1"/>
    <col min="2058" max="2058" width="14" style="4" customWidth="1"/>
    <col min="2059" max="2059" width="3.7265625" style="4" customWidth="1"/>
    <col min="2060" max="2060" width="6.6328125" style="4" customWidth="1"/>
    <col min="2061" max="2304" width="8.7265625" style="4"/>
    <col min="2305" max="2305" width="6.81640625" style="4" customWidth="1"/>
    <col min="2306" max="2306" width="3.26953125" style="4" customWidth="1"/>
    <col min="2307" max="2307" width="6.26953125" style="4" customWidth="1"/>
    <col min="2308" max="2308" width="16.26953125" style="4" customWidth="1"/>
    <col min="2309" max="2309" width="9.81640625" style="4" customWidth="1"/>
    <col min="2310" max="2311" width="9.36328125" style="4" customWidth="1"/>
    <col min="2312" max="2312" width="9.1796875" style="4" customWidth="1"/>
    <col min="2313" max="2313" width="9.7265625" style="4" customWidth="1"/>
    <col min="2314" max="2314" width="14" style="4" customWidth="1"/>
    <col min="2315" max="2315" width="3.7265625" style="4" customWidth="1"/>
    <col min="2316" max="2316" width="6.6328125" style="4" customWidth="1"/>
    <col min="2317" max="2560" width="8.7265625" style="4"/>
    <col min="2561" max="2561" width="6.81640625" style="4" customWidth="1"/>
    <col min="2562" max="2562" width="3.26953125" style="4" customWidth="1"/>
    <col min="2563" max="2563" width="6.26953125" style="4" customWidth="1"/>
    <col min="2564" max="2564" width="16.26953125" style="4" customWidth="1"/>
    <col min="2565" max="2565" width="9.81640625" style="4" customWidth="1"/>
    <col min="2566" max="2567" width="9.36328125" style="4" customWidth="1"/>
    <col min="2568" max="2568" width="9.1796875" style="4" customWidth="1"/>
    <col min="2569" max="2569" width="9.7265625" style="4" customWidth="1"/>
    <col min="2570" max="2570" width="14" style="4" customWidth="1"/>
    <col min="2571" max="2571" width="3.7265625" style="4" customWidth="1"/>
    <col min="2572" max="2572" width="6.6328125" style="4" customWidth="1"/>
    <col min="2573" max="2816" width="8.7265625" style="4"/>
    <col min="2817" max="2817" width="6.81640625" style="4" customWidth="1"/>
    <col min="2818" max="2818" width="3.26953125" style="4" customWidth="1"/>
    <col min="2819" max="2819" width="6.26953125" style="4" customWidth="1"/>
    <col min="2820" max="2820" width="16.26953125" style="4" customWidth="1"/>
    <col min="2821" max="2821" width="9.81640625" style="4" customWidth="1"/>
    <col min="2822" max="2823" width="9.36328125" style="4" customWidth="1"/>
    <col min="2824" max="2824" width="9.1796875" style="4" customWidth="1"/>
    <col min="2825" max="2825" width="9.7265625" style="4" customWidth="1"/>
    <col min="2826" max="2826" width="14" style="4" customWidth="1"/>
    <col min="2827" max="2827" width="3.7265625" style="4" customWidth="1"/>
    <col min="2828" max="2828" width="6.6328125" style="4" customWidth="1"/>
    <col min="2829" max="3072" width="8.7265625" style="4"/>
    <col min="3073" max="3073" width="6.81640625" style="4" customWidth="1"/>
    <col min="3074" max="3074" width="3.26953125" style="4" customWidth="1"/>
    <col min="3075" max="3075" width="6.26953125" style="4" customWidth="1"/>
    <col min="3076" max="3076" width="16.26953125" style="4" customWidth="1"/>
    <col min="3077" max="3077" width="9.81640625" style="4" customWidth="1"/>
    <col min="3078" max="3079" width="9.36328125" style="4" customWidth="1"/>
    <col min="3080" max="3080" width="9.1796875" style="4" customWidth="1"/>
    <col min="3081" max="3081" width="9.7265625" style="4" customWidth="1"/>
    <col min="3082" max="3082" width="14" style="4" customWidth="1"/>
    <col min="3083" max="3083" width="3.7265625" style="4" customWidth="1"/>
    <col min="3084" max="3084" width="6.6328125" style="4" customWidth="1"/>
    <col min="3085" max="3328" width="8.7265625" style="4"/>
    <col min="3329" max="3329" width="6.81640625" style="4" customWidth="1"/>
    <col min="3330" max="3330" width="3.26953125" style="4" customWidth="1"/>
    <col min="3331" max="3331" width="6.26953125" style="4" customWidth="1"/>
    <col min="3332" max="3332" width="16.26953125" style="4" customWidth="1"/>
    <col min="3333" max="3333" width="9.81640625" style="4" customWidth="1"/>
    <col min="3334" max="3335" width="9.36328125" style="4" customWidth="1"/>
    <col min="3336" max="3336" width="9.1796875" style="4" customWidth="1"/>
    <col min="3337" max="3337" width="9.7265625" style="4" customWidth="1"/>
    <col min="3338" max="3338" width="14" style="4" customWidth="1"/>
    <col min="3339" max="3339" width="3.7265625" style="4" customWidth="1"/>
    <col min="3340" max="3340" width="6.6328125" style="4" customWidth="1"/>
    <col min="3341" max="3584" width="8.7265625" style="4"/>
    <col min="3585" max="3585" width="6.81640625" style="4" customWidth="1"/>
    <col min="3586" max="3586" width="3.26953125" style="4" customWidth="1"/>
    <col min="3587" max="3587" width="6.26953125" style="4" customWidth="1"/>
    <col min="3588" max="3588" width="16.26953125" style="4" customWidth="1"/>
    <col min="3589" max="3589" width="9.81640625" style="4" customWidth="1"/>
    <col min="3590" max="3591" width="9.36328125" style="4" customWidth="1"/>
    <col min="3592" max="3592" width="9.1796875" style="4" customWidth="1"/>
    <col min="3593" max="3593" width="9.7265625" style="4" customWidth="1"/>
    <col min="3594" max="3594" width="14" style="4" customWidth="1"/>
    <col min="3595" max="3595" width="3.7265625" style="4" customWidth="1"/>
    <col min="3596" max="3596" width="6.6328125" style="4" customWidth="1"/>
    <col min="3597" max="3840" width="8.7265625" style="4"/>
    <col min="3841" max="3841" width="6.81640625" style="4" customWidth="1"/>
    <col min="3842" max="3842" width="3.26953125" style="4" customWidth="1"/>
    <col min="3843" max="3843" width="6.26953125" style="4" customWidth="1"/>
    <col min="3844" max="3844" width="16.26953125" style="4" customWidth="1"/>
    <col min="3845" max="3845" width="9.81640625" style="4" customWidth="1"/>
    <col min="3846" max="3847" width="9.36328125" style="4" customWidth="1"/>
    <col min="3848" max="3848" width="9.1796875" style="4" customWidth="1"/>
    <col min="3849" max="3849" width="9.7265625" style="4" customWidth="1"/>
    <col min="3850" max="3850" width="14" style="4" customWidth="1"/>
    <col min="3851" max="3851" width="3.7265625" style="4" customWidth="1"/>
    <col min="3852" max="3852" width="6.6328125" style="4" customWidth="1"/>
    <col min="3853" max="4096" width="8.7265625" style="4"/>
    <col min="4097" max="4097" width="6.81640625" style="4" customWidth="1"/>
    <col min="4098" max="4098" width="3.26953125" style="4" customWidth="1"/>
    <col min="4099" max="4099" width="6.26953125" style="4" customWidth="1"/>
    <col min="4100" max="4100" width="16.26953125" style="4" customWidth="1"/>
    <col min="4101" max="4101" width="9.81640625" style="4" customWidth="1"/>
    <col min="4102" max="4103" width="9.36328125" style="4" customWidth="1"/>
    <col min="4104" max="4104" width="9.1796875" style="4" customWidth="1"/>
    <col min="4105" max="4105" width="9.7265625" style="4" customWidth="1"/>
    <col min="4106" max="4106" width="14" style="4" customWidth="1"/>
    <col min="4107" max="4107" width="3.7265625" style="4" customWidth="1"/>
    <col min="4108" max="4108" width="6.6328125" style="4" customWidth="1"/>
    <col min="4109" max="4352" width="8.7265625" style="4"/>
    <col min="4353" max="4353" width="6.81640625" style="4" customWidth="1"/>
    <col min="4354" max="4354" width="3.26953125" style="4" customWidth="1"/>
    <col min="4355" max="4355" width="6.26953125" style="4" customWidth="1"/>
    <col min="4356" max="4356" width="16.26953125" style="4" customWidth="1"/>
    <col min="4357" max="4357" width="9.81640625" style="4" customWidth="1"/>
    <col min="4358" max="4359" width="9.36328125" style="4" customWidth="1"/>
    <col min="4360" max="4360" width="9.1796875" style="4" customWidth="1"/>
    <col min="4361" max="4361" width="9.7265625" style="4" customWidth="1"/>
    <col min="4362" max="4362" width="14" style="4" customWidth="1"/>
    <col min="4363" max="4363" width="3.7265625" style="4" customWidth="1"/>
    <col min="4364" max="4364" width="6.6328125" style="4" customWidth="1"/>
    <col min="4365" max="4608" width="8.7265625" style="4"/>
    <col min="4609" max="4609" width="6.81640625" style="4" customWidth="1"/>
    <col min="4610" max="4610" width="3.26953125" style="4" customWidth="1"/>
    <col min="4611" max="4611" width="6.26953125" style="4" customWidth="1"/>
    <col min="4612" max="4612" width="16.26953125" style="4" customWidth="1"/>
    <col min="4613" max="4613" width="9.81640625" style="4" customWidth="1"/>
    <col min="4614" max="4615" width="9.36328125" style="4" customWidth="1"/>
    <col min="4616" max="4616" width="9.1796875" style="4" customWidth="1"/>
    <col min="4617" max="4617" width="9.7265625" style="4" customWidth="1"/>
    <col min="4618" max="4618" width="14" style="4" customWidth="1"/>
    <col min="4619" max="4619" width="3.7265625" style="4" customWidth="1"/>
    <col min="4620" max="4620" width="6.6328125" style="4" customWidth="1"/>
    <col min="4621" max="4864" width="8.7265625" style="4"/>
    <col min="4865" max="4865" width="6.81640625" style="4" customWidth="1"/>
    <col min="4866" max="4866" width="3.26953125" style="4" customWidth="1"/>
    <col min="4867" max="4867" width="6.26953125" style="4" customWidth="1"/>
    <col min="4868" max="4868" width="16.26953125" style="4" customWidth="1"/>
    <col min="4869" max="4869" width="9.81640625" style="4" customWidth="1"/>
    <col min="4870" max="4871" width="9.36328125" style="4" customWidth="1"/>
    <col min="4872" max="4872" width="9.1796875" style="4" customWidth="1"/>
    <col min="4873" max="4873" width="9.7265625" style="4" customWidth="1"/>
    <col min="4874" max="4874" width="14" style="4" customWidth="1"/>
    <col min="4875" max="4875" width="3.7265625" style="4" customWidth="1"/>
    <col min="4876" max="4876" width="6.6328125" style="4" customWidth="1"/>
    <col min="4877" max="5120" width="8.7265625" style="4"/>
    <col min="5121" max="5121" width="6.81640625" style="4" customWidth="1"/>
    <col min="5122" max="5122" width="3.26953125" style="4" customWidth="1"/>
    <col min="5123" max="5123" width="6.26953125" style="4" customWidth="1"/>
    <col min="5124" max="5124" width="16.26953125" style="4" customWidth="1"/>
    <col min="5125" max="5125" width="9.81640625" style="4" customWidth="1"/>
    <col min="5126" max="5127" width="9.36328125" style="4" customWidth="1"/>
    <col min="5128" max="5128" width="9.1796875" style="4" customWidth="1"/>
    <col min="5129" max="5129" width="9.7265625" style="4" customWidth="1"/>
    <col min="5130" max="5130" width="14" style="4" customWidth="1"/>
    <col min="5131" max="5131" width="3.7265625" style="4" customWidth="1"/>
    <col min="5132" max="5132" width="6.6328125" style="4" customWidth="1"/>
    <col min="5133" max="5376" width="8.7265625" style="4"/>
    <col min="5377" max="5377" width="6.81640625" style="4" customWidth="1"/>
    <col min="5378" max="5378" width="3.26953125" style="4" customWidth="1"/>
    <col min="5379" max="5379" width="6.26953125" style="4" customWidth="1"/>
    <col min="5380" max="5380" width="16.26953125" style="4" customWidth="1"/>
    <col min="5381" max="5381" width="9.81640625" style="4" customWidth="1"/>
    <col min="5382" max="5383" width="9.36328125" style="4" customWidth="1"/>
    <col min="5384" max="5384" width="9.1796875" style="4" customWidth="1"/>
    <col min="5385" max="5385" width="9.7265625" style="4" customWidth="1"/>
    <col min="5386" max="5386" width="14" style="4" customWidth="1"/>
    <col min="5387" max="5387" width="3.7265625" style="4" customWidth="1"/>
    <col min="5388" max="5388" width="6.6328125" style="4" customWidth="1"/>
    <col min="5389" max="5632" width="8.7265625" style="4"/>
    <col min="5633" max="5633" width="6.81640625" style="4" customWidth="1"/>
    <col min="5634" max="5634" width="3.26953125" style="4" customWidth="1"/>
    <col min="5635" max="5635" width="6.26953125" style="4" customWidth="1"/>
    <col min="5636" max="5636" width="16.26953125" style="4" customWidth="1"/>
    <col min="5637" max="5637" width="9.81640625" style="4" customWidth="1"/>
    <col min="5638" max="5639" width="9.36328125" style="4" customWidth="1"/>
    <col min="5640" max="5640" width="9.1796875" style="4" customWidth="1"/>
    <col min="5641" max="5641" width="9.7265625" style="4" customWidth="1"/>
    <col min="5642" max="5642" width="14" style="4" customWidth="1"/>
    <col min="5643" max="5643" width="3.7265625" style="4" customWidth="1"/>
    <col min="5644" max="5644" width="6.6328125" style="4" customWidth="1"/>
    <col min="5645" max="5888" width="8.7265625" style="4"/>
    <col min="5889" max="5889" width="6.81640625" style="4" customWidth="1"/>
    <col min="5890" max="5890" width="3.26953125" style="4" customWidth="1"/>
    <col min="5891" max="5891" width="6.26953125" style="4" customWidth="1"/>
    <col min="5892" max="5892" width="16.26953125" style="4" customWidth="1"/>
    <col min="5893" max="5893" width="9.81640625" style="4" customWidth="1"/>
    <col min="5894" max="5895" width="9.36328125" style="4" customWidth="1"/>
    <col min="5896" max="5896" width="9.1796875" style="4" customWidth="1"/>
    <col min="5897" max="5897" width="9.7265625" style="4" customWidth="1"/>
    <col min="5898" max="5898" width="14" style="4" customWidth="1"/>
    <col min="5899" max="5899" width="3.7265625" style="4" customWidth="1"/>
    <col min="5900" max="5900" width="6.6328125" style="4" customWidth="1"/>
    <col min="5901" max="6144" width="8.7265625" style="4"/>
    <col min="6145" max="6145" width="6.81640625" style="4" customWidth="1"/>
    <col min="6146" max="6146" width="3.26953125" style="4" customWidth="1"/>
    <col min="6147" max="6147" width="6.26953125" style="4" customWidth="1"/>
    <col min="6148" max="6148" width="16.26953125" style="4" customWidth="1"/>
    <col min="6149" max="6149" width="9.81640625" style="4" customWidth="1"/>
    <col min="6150" max="6151" width="9.36328125" style="4" customWidth="1"/>
    <col min="6152" max="6152" width="9.1796875" style="4" customWidth="1"/>
    <col min="6153" max="6153" width="9.7265625" style="4" customWidth="1"/>
    <col min="6154" max="6154" width="14" style="4" customWidth="1"/>
    <col min="6155" max="6155" width="3.7265625" style="4" customWidth="1"/>
    <col min="6156" max="6156" width="6.6328125" style="4" customWidth="1"/>
    <col min="6157" max="6400" width="8.7265625" style="4"/>
    <col min="6401" max="6401" width="6.81640625" style="4" customWidth="1"/>
    <col min="6402" max="6402" width="3.26953125" style="4" customWidth="1"/>
    <col min="6403" max="6403" width="6.26953125" style="4" customWidth="1"/>
    <col min="6404" max="6404" width="16.26953125" style="4" customWidth="1"/>
    <col min="6405" max="6405" width="9.81640625" style="4" customWidth="1"/>
    <col min="6406" max="6407" width="9.36328125" style="4" customWidth="1"/>
    <col min="6408" max="6408" width="9.1796875" style="4" customWidth="1"/>
    <col min="6409" max="6409" width="9.7265625" style="4" customWidth="1"/>
    <col min="6410" max="6410" width="14" style="4" customWidth="1"/>
    <col min="6411" max="6411" width="3.7265625" style="4" customWidth="1"/>
    <col min="6412" max="6412" width="6.6328125" style="4" customWidth="1"/>
    <col min="6413" max="6656" width="8.7265625" style="4"/>
    <col min="6657" max="6657" width="6.81640625" style="4" customWidth="1"/>
    <col min="6658" max="6658" width="3.26953125" style="4" customWidth="1"/>
    <col min="6659" max="6659" width="6.26953125" style="4" customWidth="1"/>
    <col min="6660" max="6660" width="16.26953125" style="4" customWidth="1"/>
    <col min="6661" max="6661" width="9.81640625" style="4" customWidth="1"/>
    <col min="6662" max="6663" width="9.36328125" style="4" customWidth="1"/>
    <col min="6664" max="6664" width="9.1796875" style="4" customWidth="1"/>
    <col min="6665" max="6665" width="9.7265625" style="4" customWidth="1"/>
    <col min="6666" max="6666" width="14" style="4" customWidth="1"/>
    <col min="6667" max="6667" width="3.7265625" style="4" customWidth="1"/>
    <col min="6668" max="6668" width="6.6328125" style="4" customWidth="1"/>
    <col min="6669" max="6912" width="8.7265625" style="4"/>
    <col min="6913" max="6913" width="6.81640625" style="4" customWidth="1"/>
    <col min="6914" max="6914" width="3.26953125" style="4" customWidth="1"/>
    <col min="6915" max="6915" width="6.26953125" style="4" customWidth="1"/>
    <col min="6916" max="6916" width="16.26953125" style="4" customWidth="1"/>
    <col min="6917" max="6917" width="9.81640625" style="4" customWidth="1"/>
    <col min="6918" max="6919" width="9.36328125" style="4" customWidth="1"/>
    <col min="6920" max="6920" width="9.1796875" style="4" customWidth="1"/>
    <col min="6921" max="6921" width="9.7265625" style="4" customWidth="1"/>
    <col min="6922" max="6922" width="14" style="4" customWidth="1"/>
    <col min="6923" max="6923" width="3.7265625" style="4" customWidth="1"/>
    <col min="6924" max="6924" width="6.6328125" style="4" customWidth="1"/>
    <col min="6925" max="7168" width="8.7265625" style="4"/>
    <col min="7169" max="7169" width="6.81640625" style="4" customWidth="1"/>
    <col min="7170" max="7170" width="3.26953125" style="4" customWidth="1"/>
    <col min="7171" max="7171" width="6.26953125" style="4" customWidth="1"/>
    <col min="7172" max="7172" width="16.26953125" style="4" customWidth="1"/>
    <col min="7173" max="7173" width="9.81640625" style="4" customWidth="1"/>
    <col min="7174" max="7175" width="9.36328125" style="4" customWidth="1"/>
    <col min="7176" max="7176" width="9.1796875" style="4" customWidth="1"/>
    <col min="7177" max="7177" width="9.7265625" style="4" customWidth="1"/>
    <col min="7178" max="7178" width="14" style="4" customWidth="1"/>
    <col min="7179" max="7179" width="3.7265625" style="4" customWidth="1"/>
    <col min="7180" max="7180" width="6.6328125" style="4" customWidth="1"/>
    <col min="7181" max="7424" width="8.7265625" style="4"/>
    <col min="7425" max="7425" width="6.81640625" style="4" customWidth="1"/>
    <col min="7426" max="7426" width="3.26953125" style="4" customWidth="1"/>
    <col min="7427" max="7427" width="6.26953125" style="4" customWidth="1"/>
    <col min="7428" max="7428" width="16.26953125" style="4" customWidth="1"/>
    <col min="7429" max="7429" width="9.81640625" style="4" customWidth="1"/>
    <col min="7430" max="7431" width="9.36328125" style="4" customWidth="1"/>
    <col min="7432" max="7432" width="9.1796875" style="4" customWidth="1"/>
    <col min="7433" max="7433" width="9.7265625" style="4" customWidth="1"/>
    <col min="7434" max="7434" width="14" style="4" customWidth="1"/>
    <col min="7435" max="7435" width="3.7265625" style="4" customWidth="1"/>
    <col min="7436" max="7436" width="6.6328125" style="4" customWidth="1"/>
    <col min="7437" max="7680" width="8.7265625" style="4"/>
    <col min="7681" max="7681" width="6.81640625" style="4" customWidth="1"/>
    <col min="7682" max="7682" width="3.26953125" style="4" customWidth="1"/>
    <col min="7683" max="7683" width="6.26953125" style="4" customWidth="1"/>
    <col min="7684" max="7684" width="16.26953125" style="4" customWidth="1"/>
    <col min="7685" max="7685" width="9.81640625" style="4" customWidth="1"/>
    <col min="7686" max="7687" width="9.36328125" style="4" customWidth="1"/>
    <col min="7688" max="7688" width="9.1796875" style="4" customWidth="1"/>
    <col min="7689" max="7689" width="9.7265625" style="4" customWidth="1"/>
    <col min="7690" max="7690" width="14" style="4" customWidth="1"/>
    <col min="7691" max="7691" width="3.7265625" style="4" customWidth="1"/>
    <col min="7692" max="7692" width="6.6328125" style="4" customWidth="1"/>
    <col min="7693" max="7936" width="8.7265625" style="4"/>
    <col min="7937" max="7937" width="6.81640625" style="4" customWidth="1"/>
    <col min="7938" max="7938" width="3.26953125" style="4" customWidth="1"/>
    <col min="7939" max="7939" width="6.26953125" style="4" customWidth="1"/>
    <col min="7940" max="7940" width="16.26953125" style="4" customWidth="1"/>
    <col min="7941" max="7941" width="9.81640625" style="4" customWidth="1"/>
    <col min="7942" max="7943" width="9.36328125" style="4" customWidth="1"/>
    <col min="7944" max="7944" width="9.1796875" style="4" customWidth="1"/>
    <col min="7945" max="7945" width="9.7265625" style="4" customWidth="1"/>
    <col min="7946" max="7946" width="14" style="4" customWidth="1"/>
    <col min="7947" max="7947" width="3.7265625" style="4" customWidth="1"/>
    <col min="7948" max="7948" width="6.6328125" style="4" customWidth="1"/>
    <col min="7949" max="8192" width="8.7265625" style="4"/>
    <col min="8193" max="8193" width="6.81640625" style="4" customWidth="1"/>
    <col min="8194" max="8194" width="3.26953125" style="4" customWidth="1"/>
    <col min="8195" max="8195" width="6.26953125" style="4" customWidth="1"/>
    <col min="8196" max="8196" width="16.26953125" style="4" customWidth="1"/>
    <col min="8197" max="8197" width="9.81640625" style="4" customWidth="1"/>
    <col min="8198" max="8199" width="9.36328125" style="4" customWidth="1"/>
    <col min="8200" max="8200" width="9.1796875" style="4" customWidth="1"/>
    <col min="8201" max="8201" width="9.7265625" style="4" customWidth="1"/>
    <col min="8202" max="8202" width="14" style="4" customWidth="1"/>
    <col min="8203" max="8203" width="3.7265625" style="4" customWidth="1"/>
    <col min="8204" max="8204" width="6.6328125" style="4" customWidth="1"/>
    <col min="8205" max="8448" width="8.7265625" style="4"/>
    <col min="8449" max="8449" width="6.81640625" style="4" customWidth="1"/>
    <col min="8450" max="8450" width="3.26953125" style="4" customWidth="1"/>
    <col min="8451" max="8451" width="6.26953125" style="4" customWidth="1"/>
    <col min="8452" max="8452" width="16.26953125" style="4" customWidth="1"/>
    <col min="8453" max="8453" width="9.81640625" style="4" customWidth="1"/>
    <col min="8454" max="8455" width="9.36328125" style="4" customWidth="1"/>
    <col min="8456" max="8456" width="9.1796875" style="4" customWidth="1"/>
    <col min="8457" max="8457" width="9.7265625" style="4" customWidth="1"/>
    <col min="8458" max="8458" width="14" style="4" customWidth="1"/>
    <col min="8459" max="8459" width="3.7265625" style="4" customWidth="1"/>
    <col min="8460" max="8460" width="6.6328125" style="4" customWidth="1"/>
    <col min="8461" max="8704" width="8.7265625" style="4"/>
    <col min="8705" max="8705" width="6.81640625" style="4" customWidth="1"/>
    <col min="8706" max="8706" width="3.26953125" style="4" customWidth="1"/>
    <col min="8707" max="8707" width="6.26953125" style="4" customWidth="1"/>
    <col min="8708" max="8708" width="16.26953125" style="4" customWidth="1"/>
    <col min="8709" max="8709" width="9.81640625" style="4" customWidth="1"/>
    <col min="8710" max="8711" width="9.36328125" style="4" customWidth="1"/>
    <col min="8712" max="8712" width="9.1796875" style="4" customWidth="1"/>
    <col min="8713" max="8713" width="9.7265625" style="4" customWidth="1"/>
    <col min="8714" max="8714" width="14" style="4" customWidth="1"/>
    <col min="8715" max="8715" width="3.7265625" style="4" customWidth="1"/>
    <col min="8716" max="8716" width="6.6328125" style="4" customWidth="1"/>
    <col min="8717" max="8960" width="8.7265625" style="4"/>
    <col min="8961" max="8961" width="6.81640625" style="4" customWidth="1"/>
    <col min="8962" max="8962" width="3.26953125" style="4" customWidth="1"/>
    <col min="8963" max="8963" width="6.26953125" style="4" customWidth="1"/>
    <col min="8964" max="8964" width="16.26953125" style="4" customWidth="1"/>
    <col min="8965" max="8965" width="9.81640625" style="4" customWidth="1"/>
    <col min="8966" max="8967" width="9.36328125" style="4" customWidth="1"/>
    <col min="8968" max="8968" width="9.1796875" style="4" customWidth="1"/>
    <col min="8969" max="8969" width="9.7265625" style="4" customWidth="1"/>
    <col min="8970" max="8970" width="14" style="4" customWidth="1"/>
    <col min="8971" max="8971" width="3.7265625" style="4" customWidth="1"/>
    <col min="8972" max="8972" width="6.6328125" style="4" customWidth="1"/>
    <col min="8973" max="9216" width="8.7265625" style="4"/>
    <col min="9217" max="9217" width="6.81640625" style="4" customWidth="1"/>
    <col min="9218" max="9218" width="3.26953125" style="4" customWidth="1"/>
    <col min="9219" max="9219" width="6.26953125" style="4" customWidth="1"/>
    <col min="9220" max="9220" width="16.26953125" style="4" customWidth="1"/>
    <col min="9221" max="9221" width="9.81640625" style="4" customWidth="1"/>
    <col min="9222" max="9223" width="9.36328125" style="4" customWidth="1"/>
    <col min="9224" max="9224" width="9.1796875" style="4" customWidth="1"/>
    <col min="9225" max="9225" width="9.7265625" style="4" customWidth="1"/>
    <col min="9226" max="9226" width="14" style="4" customWidth="1"/>
    <col min="9227" max="9227" width="3.7265625" style="4" customWidth="1"/>
    <col min="9228" max="9228" width="6.6328125" style="4" customWidth="1"/>
    <col min="9229" max="9472" width="8.7265625" style="4"/>
    <col min="9473" max="9473" width="6.81640625" style="4" customWidth="1"/>
    <col min="9474" max="9474" width="3.26953125" style="4" customWidth="1"/>
    <col min="9475" max="9475" width="6.26953125" style="4" customWidth="1"/>
    <col min="9476" max="9476" width="16.26953125" style="4" customWidth="1"/>
    <col min="9477" max="9477" width="9.81640625" style="4" customWidth="1"/>
    <col min="9478" max="9479" width="9.36328125" style="4" customWidth="1"/>
    <col min="9480" max="9480" width="9.1796875" style="4" customWidth="1"/>
    <col min="9481" max="9481" width="9.7265625" style="4" customWidth="1"/>
    <col min="9482" max="9482" width="14" style="4" customWidth="1"/>
    <col min="9483" max="9483" width="3.7265625" style="4" customWidth="1"/>
    <col min="9484" max="9484" width="6.6328125" style="4" customWidth="1"/>
    <col min="9485" max="9728" width="8.7265625" style="4"/>
    <col min="9729" max="9729" width="6.81640625" style="4" customWidth="1"/>
    <col min="9730" max="9730" width="3.26953125" style="4" customWidth="1"/>
    <col min="9731" max="9731" width="6.26953125" style="4" customWidth="1"/>
    <col min="9732" max="9732" width="16.26953125" style="4" customWidth="1"/>
    <col min="9733" max="9733" width="9.81640625" style="4" customWidth="1"/>
    <col min="9734" max="9735" width="9.36328125" style="4" customWidth="1"/>
    <col min="9736" max="9736" width="9.1796875" style="4" customWidth="1"/>
    <col min="9737" max="9737" width="9.7265625" style="4" customWidth="1"/>
    <col min="9738" max="9738" width="14" style="4" customWidth="1"/>
    <col min="9739" max="9739" width="3.7265625" style="4" customWidth="1"/>
    <col min="9740" max="9740" width="6.6328125" style="4" customWidth="1"/>
    <col min="9741" max="9984" width="8.7265625" style="4"/>
    <col min="9985" max="9985" width="6.81640625" style="4" customWidth="1"/>
    <col min="9986" max="9986" width="3.26953125" style="4" customWidth="1"/>
    <col min="9987" max="9987" width="6.26953125" style="4" customWidth="1"/>
    <col min="9988" max="9988" width="16.26953125" style="4" customWidth="1"/>
    <col min="9989" max="9989" width="9.81640625" style="4" customWidth="1"/>
    <col min="9990" max="9991" width="9.36328125" style="4" customWidth="1"/>
    <col min="9992" max="9992" width="9.1796875" style="4" customWidth="1"/>
    <col min="9993" max="9993" width="9.7265625" style="4" customWidth="1"/>
    <col min="9994" max="9994" width="14" style="4" customWidth="1"/>
    <col min="9995" max="9995" width="3.7265625" style="4" customWidth="1"/>
    <col min="9996" max="9996" width="6.6328125" style="4" customWidth="1"/>
    <col min="9997" max="10240" width="8.7265625" style="4"/>
    <col min="10241" max="10241" width="6.81640625" style="4" customWidth="1"/>
    <col min="10242" max="10242" width="3.26953125" style="4" customWidth="1"/>
    <col min="10243" max="10243" width="6.26953125" style="4" customWidth="1"/>
    <col min="10244" max="10244" width="16.26953125" style="4" customWidth="1"/>
    <col min="10245" max="10245" width="9.81640625" style="4" customWidth="1"/>
    <col min="10246" max="10247" width="9.36328125" style="4" customWidth="1"/>
    <col min="10248" max="10248" width="9.1796875" style="4" customWidth="1"/>
    <col min="10249" max="10249" width="9.7265625" style="4" customWidth="1"/>
    <col min="10250" max="10250" width="14" style="4" customWidth="1"/>
    <col min="10251" max="10251" width="3.7265625" style="4" customWidth="1"/>
    <col min="10252" max="10252" width="6.6328125" style="4" customWidth="1"/>
    <col min="10253" max="10496" width="8.7265625" style="4"/>
    <col min="10497" max="10497" width="6.81640625" style="4" customWidth="1"/>
    <col min="10498" max="10498" width="3.26953125" style="4" customWidth="1"/>
    <col min="10499" max="10499" width="6.26953125" style="4" customWidth="1"/>
    <col min="10500" max="10500" width="16.26953125" style="4" customWidth="1"/>
    <col min="10501" max="10501" width="9.81640625" style="4" customWidth="1"/>
    <col min="10502" max="10503" width="9.36328125" style="4" customWidth="1"/>
    <col min="10504" max="10504" width="9.1796875" style="4" customWidth="1"/>
    <col min="10505" max="10505" width="9.7265625" style="4" customWidth="1"/>
    <col min="10506" max="10506" width="14" style="4" customWidth="1"/>
    <col min="10507" max="10507" width="3.7265625" style="4" customWidth="1"/>
    <col min="10508" max="10508" width="6.6328125" style="4" customWidth="1"/>
    <col min="10509" max="10752" width="8.7265625" style="4"/>
    <col min="10753" max="10753" width="6.81640625" style="4" customWidth="1"/>
    <col min="10754" max="10754" width="3.26953125" style="4" customWidth="1"/>
    <col min="10755" max="10755" width="6.26953125" style="4" customWidth="1"/>
    <col min="10756" max="10756" width="16.26953125" style="4" customWidth="1"/>
    <col min="10757" max="10757" width="9.81640625" style="4" customWidth="1"/>
    <col min="10758" max="10759" width="9.36328125" style="4" customWidth="1"/>
    <col min="10760" max="10760" width="9.1796875" style="4" customWidth="1"/>
    <col min="10761" max="10761" width="9.7265625" style="4" customWidth="1"/>
    <col min="10762" max="10762" width="14" style="4" customWidth="1"/>
    <col min="10763" max="10763" width="3.7265625" style="4" customWidth="1"/>
    <col min="10764" max="10764" width="6.6328125" style="4" customWidth="1"/>
    <col min="10765" max="11008" width="8.7265625" style="4"/>
    <col min="11009" max="11009" width="6.81640625" style="4" customWidth="1"/>
    <col min="11010" max="11010" width="3.26953125" style="4" customWidth="1"/>
    <col min="11011" max="11011" width="6.26953125" style="4" customWidth="1"/>
    <col min="11012" max="11012" width="16.26953125" style="4" customWidth="1"/>
    <col min="11013" max="11013" width="9.81640625" style="4" customWidth="1"/>
    <col min="11014" max="11015" width="9.36328125" style="4" customWidth="1"/>
    <col min="11016" max="11016" width="9.1796875" style="4" customWidth="1"/>
    <col min="11017" max="11017" width="9.7265625" style="4" customWidth="1"/>
    <col min="11018" max="11018" width="14" style="4" customWidth="1"/>
    <col min="11019" max="11019" width="3.7265625" style="4" customWidth="1"/>
    <col min="11020" max="11020" width="6.6328125" style="4" customWidth="1"/>
    <col min="11021" max="11264" width="8.7265625" style="4"/>
    <col min="11265" max="11265" width="6.81640625" style="4" customWidth="1"/>
    <col min="11266" max="11266" width="3.26953125" style="4" customWidth="1"/>
    <col min="11267" max="11267" width="6.26953125" style="4" customWidth="1"/>
    <col min="11268" max="11268" width="16.26953125" style="4" customWidth="1"/>
    <col min="11269" max="11269" width="9.81640625" style="4" customWidth="1"/>
    <col min="11270" max="11271" width="9.36328125" style="4" customWidth="1"/>
    <col min="11272" max="11272" width="9.1796875" style="4" customWidth="1"/>
    <col min="11273" max="11273" width="9.7265625" style="4" customWidth="1"/>
    <col min="11274" max="11274" width="14" style="4" customWidth="1"/>
    <col min="11275" max="11275" width="3.7265625" style="4" customWidth="1"/>
    <col min="11276" max="11276" width="6.6328125" style="4" customWidth="1"/>
    <col min="11277" max="11520" width="8.7265625" style="4"/>
    <col min="11521" max="11521" width="6.81640625" style="4" customWidth="1"/>
    <col min="11522" max="11522" width="3.26953125" style="4" customWidth="1"/>
    <col min="11523" max="11523" width="6.26953125" style="4" customWidth="1"/>
    <col min="11524" max="11524" width="16.26953125" style="4" customWidth="1"/>
    <col min="11525" max="11525" width="9.81640625" style="4" customWidth="1"/>
    <col min="11526" max="11527" width="9.36328125" style="4" customWidth="1"/>
    <col min="11528" max="11528" width="9.1796875" style="4" customWidth="1"/>
    <col min="11529" max="11529" width="9.7265625" style="4" customWidth="1"/>
    <col min="11530" max="11530" width="14" style="4" customWidth="1"/>
    <col min="11531" max="11531" width="3.7265625" style="4" customWidth="1"/>
    <col min="11532" max="11532" width="6.6328125" style="4" customWidth="1"/>
    <col min="11533" max="11776" width="8.7265625" style="4"/>
    <col min="11777" max="11777" width="6.81640625" style="4" customWidth="1"/>
    <col min="11778" max="11778" width="3.26953125" style="4" customWidth="1"/>
    <col min="11779" max="11779" width="6.26953125" style="4" customWidth="1"/>
    <col min="11780" max="11780" width="16.26953125" style="4" customWidth="1"/>
    <col min="11781" max="11781" width="9.81640625" style="4" customWidth="1"/>
    <col min="11782" max="11783" width="9.36328125" style="4" customWidth="1"/>
    <col min="11784" max="11784" width="9.1796875" style="4" customWidth="1"/>
    <col min="11785" max="11785" width="9.7265625" style="4" customWidth="1"/>
    <col min="11786" max="11786" width="14" style="4" customWidth="1"/>
    <col min="11787" max="11787" width="3.7265625" style="4" customWidth="1"/>
    <col min="11788" max="11788" width="6.6328125" style="4" customWidth="1"/>
    <col min="11789" max="12032" width="8.7265625" style="4"/>
    <col min="12033" max="12033" width="6.81640625" style="4" customWidth="1"/>
    <col min="12034" max="12034" width="3.26953125" style="4" customWidth="1"/>
    <col min="12035" max="12035" width="6.26953125" style="4" customWidth="1"/>
    <col min="12036" max="12036" width="16.26953125" style="4" customWidth="1"/>
    <col min="12037" max="12037" width="9.81640625" style="4" customWidth="1"/>
    <col min="12038" max="12039" width="9.36328125" style="4" customWidth="1"/>
    <col min="12040" max="12040" width="9.1796875" style="4" customWidth="1"/>
    <col min="12041" max="12041" width="9.7265625" style="4" customWidth="1"/>
    <col min="12042" max="12042" width="14" style="4" customWidth="1"/>
    <col min="12043" max="12043" width="3.7265625" style="4" customWidth="1"/>
    <col min="12044" max="12044" width="6.6328125" style="4" customWidth="1"/>
    <col min="12045" max="12288" width="8.7265625" style="4"/>
    <col min="12289" max="12289" width="6.81640625" style="4" customWidth="1"/>
    <col min="12290" max="12290" width="3.26953125" style="4" customWidth="1"/>
    <col min="12291" max="12291" width="6.26953125" style="4" customWidth="1"/>
    <col min="12292" max="12292" width="16.26953125" style="4" customWidth="1"/>
    <col min="12293" max="12293" width="9.81640625" style="4" customWidth="1"/>
    <col min="12294" max="12295" width="9.36328125" style="4" customWidth="1"/>
    <col min="12296" max="12296" width="9.1796875" style="4" customWidth="1"/>
    <col min="12297" max="12297" width="9.7265625" style="4" customWidth="1"/>
    <col min="12298" max="12298" width="14" style="4" customWidth="1"/>
    <col min="12299" max="12299" width="3.7265625" style="4" customWidth="1"/>
    <col min="12300" max="12300" width="6.6328125" style="4" customWidth="1"/>
    <col min="12301" max="12544" width="8.7265625" style="4"/>
    <col min="12545" max="12545" width="6.81640625" style="4" customWidth="1"/>
    <col min="12546" max="12546" width="3.26953125" style="4" customWidth="1"/>
    <col min="12547" max="12547" width="6.26953125" style="4" customWidth="1"/>
    <col min="12548" max="12548" width="16.26953125" style="4" customWidth="1"/>
    <col min="12549" max="12549" width="9.81640625" style="4" customWidth="1"/>
    <col min="12550" max="12551" width="9.36328125" style="4" customWidth="1"/>
    <col min="12552" max="12552" width="9.1796875" style="4" customWidth="1"/>
    <col min="12553" max="12553" width="9.7265625" style="4" customWidth="1"/>
    <col min="12554" max="12554" width="14" style="4" customWidth="1"/>
    <col min="12555" max="12555" width="3.7265625" style="4" customWidth="1"/>
    <col min="12556" max="12556" width="6.6328125" style="4" customWidth="1"/>
    <col min="12557" max="12800" width="8.7265625" style="4"/>
    <col min="12801" max="12801" width="6.81640625" style="4" customWidth="1"/>
    <col min="12802" max="12802" width="3.26953125" style="4" customWidth="1"/>
    <col min="12803" max="12803" width="6.26953125" style="4" customWidth="1"/>
    <col min="12804" max="12804" width="16.26953125" style="4" customWidth="1"/>
    <col min="12805" max="12805" width="9.81640625" style="4" customWidth="1"/>
    <col min="12806" max="12807" width="9.36328125" style="4" customWidth="1"/>
    <col min="12808" max="12808" width="9.1796875" style="4" customWidth="1"/>
    <col min="12809" max="12809" width="9.7265625" style="4" customWidth="1"/>
    <col min="12810" max="12810" width="14" style="4" customWidth="1"/>
    <col min="12811" max="12811" width="3.7265625" style="4" customWidth="1"/>
    <col min="12812" max="12812" width="6.6328125" style="4" customWidth="1"/>
    <col min="12813" max="13056" width="8.7265625" style="4"/>
    <col min="13057" max="13057" width="6.81640625" style="4" customWidth="1"/>
    <col min="13058" max="13058" width="3.26953125" style="4" customWidth="1"/>
    <col min="13059" max="13059" width="6.26953125" style="4" customWidth="1"/>
    <col min="13060" max="13060" width="16.26953125" style="4" customWidth="1"/>
    <col min="13061" max="13061" width="9.81640625" style="4" customWidth="1"/>
    <col min="13062" max="13063" width="9.36328125" style="4" customWidth="1"/>
    <col min="13064" max="13064" width="9.1796875" style="4" customWidth="1"/>
    <col min="13065" max="13065" width="9.7265625" style="4" customWidth="1"/>
    <col min="13066" max="13066" width="14" style="4" customWidth="1"/>
    <col min="13067" max="13067" width="3.7265625" style="4" customWidth="1"/>
    <col min="13068" max="13068" width="6.6328125" style="4" customWidth="1"/>
    <col min="13069" max="13312" width="8.7265625" style="4"/>
    <col min="13313" max="13313" width="6.81640625" style="4" customWidth="1"/>
    <col min="13314" max="13314" width="3.26953125" style="4" customWidth="1"/>
    <col min="13315" max="13315" width="6.26953125" style="4" customWidth="1"/>
    <col min="13316" max="13316" width="16.26953125" style="4" customWidth="1"/>
    <col min="13317" max="13317" width="9.81640625" style="4" customWidth="1"/>
    <col min="13318" max="13319" width="9.36328125" style="4" customWidth="1"/>
    <col min="13320" max="13320" width="9.1796875" style="4" customWidth="1"/>
    <col min="13321" max="13321" width="9.7265625" style="4" customWidth="1"/>
    <col min="13322" max="13322" width="14" style="4" customWidth="1"/>
    <col min="13323" max="13323" width="3.7265625" style="4" customWidth="1"/>
    <col min="13324" max="13324" width="6.6328125" style="4" customWidth="1"/>
    <col min="13325" max="13568" width="8.7265625" style="4"/>
    <col min="13569" max="13569" width="6.81640625" style="4" customWidth="1"/>
    <col min="13570" max="13570" width="3.26953125" style="4" customWidth="1"/>
    <col min="13571" max="13571" width="6.26953125" style="4" customWidth="1"/>
    <col min="13572" max="13572" width="16.26953125" style="4" customWidth="1"/>
    <col min="13573" max="13573" width="9.81640625" style="4" customWidth="1"/>
    <col min="13574" max="13575" width="9.36328125" style="4" customWidth="1"/>
    <col min="13576" max="13576" width="9.1796875" style="4" customWidth="1"/>
    <col min="13577" max="13577" width="9.7265625" style="4" customWidth="1"/>
    <col min="13578" max="13578" width="14" style="4" customWidth="1"/>
    <col min="13579" max="13579" width="3.7265625" style="4" customWidth="1"/>
    <col min="13580" max="13580" width="6.6328125" style="4" customWidth="1"/>
    <col min="13581" max="13824" width="8.7265625" style="4"/>
    <col min="13825" max="13825" width="6.81640625" style="4" customWidth="1"/>
    <col min="13826" max="13826" width="3.26953125" style="4" customWidth="1"/>
    <col min="13827" max="13827" width="6.26953125" style="4" customWidth="1"/>
    <col min="13828" max="13828" width="16.26953125" style="4" customWidth="1"/>
    <col min="13829" max="13829" width="9.81640625" style="4" customWidth="1"/>
    <col min="13830" max="13831" width="9.36328125" style="4" customWidth="1"/>
    <col min="13832" max="13832" width="9.1796875" style="4" customWidth="1"/>
    <col min="13833" max="13833" width="9.7265625" style="4" customWidth="1"/>
    <col min="13834" max="13834" width="14" style="4" customWidth="1"/>
    <col min="13835" max="13835" width="3.7265625" style="4" customWidth="1"/>
    <col min="13836" max="13836" width="6.6328125" style="4" customWidth="1"/>
    <col min="13837" max="14080" width="8.7265625" style="4"/>
    <col min="14081" max="14081" width="6.81640625" style="4" customWidth="1"/>
    <col min="14082" max="14082" width="3.26953125" style="4" customWidth="1"/>
    <col min="14083" max="14083" width="6.26953125" style="4" customWidth="1"/>
    <col min="14084" max="14084" width="16.26953125" style="4" customWidth="1"/>
    <col min="14085" max="14085" width="9.81640625" style="4" customWidth="1"/>
    <col min="14086" max="14087" width="9.36328125" style="4" customWidth="1"/>
    <col min="14088" max="14088" width="9.1796875" style="4" customWidth="1"/>
    <col min="14089" max="14089" width="9.7265625" style="4" customWidth="1"/>
    <col min="14090" max="14090" width="14" style="4" customWidth="1"/>
    <col min="14091" max="14091" width="3.7265625" style="4" customWidth="1"/>
    <col min="14092" max="14092" width="6.6328125" style="4" customWidth="1"/>
    <col min="14093" max="14336" width="8.7265625" style="4"/>
    <col min="14337" max="14337" width="6.81640625" style="4" customWidth="1"/>
    <col min="14338" max="14338" width="3.26953125" style="4" customWidth="1"/>
    <col min="14339" max="14339" width="6.26953125" style="4" customWidth="1"/>
    <col min="14340" max="14340" width="16.26953125" style="4" customWidth="1"/>
    <col min="14341" max="14341" width="9.81640625" style="4" customWidth="1"/>
    <col min="14342" max="14343" width="9.36328125" style="4" customWidth="1"/>
    <col min="14344" max="14344" width="9.1796875" style="4" customWidth="1"/>
    <col min="14345" max="14345" width="9.7265625" style="4" customWidth="1"/>
    <col min="14346" max="14346" width="14" style="4" customWidth="1"/>
    <col min="14347" max="14347" width="3.7265625" style="4" customWidth="1"/>
    <col min="14348" max="14348" width="6.6328125" style="4" customWidth="1"/>
    <col min="14349" max="14592" width="8.7265625" style="4"/>
    <col min="14593" max="14593" width="6.81640625" style="4" customWidth="1"/>
    <col min="14594" max="14594" width="3.26953125" style="4" customWidth="1"/>
    <col min="14595" max="14595" width="6.26953125" style="4" customWidth="1"/>
    <col min="14596" max="14596" width="16.26953125" style="4" customWidth="1"/>
    <col min="14597" max="14597" width="9.81640625" style="4" customWidth="1"/>
    <col min="14598" max="14599" width="9.36328125" style="4" customWidth="1"/>
    <col min="14600" max="14600" width="9.1796875" style="4" customWidth="1"/>
    <col min="14601" max="14601" width="9.7265625" style="4" customWidth="1"/>
    <col min="14602" max="14602" width="14" style="4" customWidth="1"/>
    <col min="14603" max="14603" width="3.7265625" style="4" customWidth="1"/>
    <col min="14604" max="14604" width="6.6328125" style="4" customWidth="1"/>
    <col min="14605" max="14848" width="8.7265625" style="4"/>
    <col min="14849" max="14849" width="6.81640625" style="4" customWidth="1"/>
    <col min="14850" max="14850" width="3.26953125" style="4" customWidth="1"/>
    <col min="14851" max="14851" width="6.26953125" style="4" customWidth="1"/>
    <col min="14852" max="14852" width="16.26953125" style="4" customWidth="1"/>
    <col min="14853" max="14853" width="9.81640625" style="4" customWidth="1"/>
    <col min="14854" max="14855" width="9.36328125" style="4" customWidth="1"/>
    <col min="14856" max="14856" width="9.1796875" style="4" customWidth="1"/>
    <col min="14857" max="14857" width="9.7265625" style="4" customWidth="1"/>
    <col min="14858" max="14858" width="14" style="4" customWidth="1"/>
    <col min="14859" max="14859" width="3.7265625" style="4" customWidth="1"/>
    <col min="14860" max="14860" width="6.6328125" style="4" customWidth="1"/>
    <col min="14861" max="15104" width="8.7265625" style="4"/>
    <col min="15105" max="15105" width="6.81640625" style="4" customWidth="1"/>
    <col min="15106" max="15106" width="3.26953125" style="4" customWidth="1"/>
    <col min="15107" max="15107" width="6.26953125" style="4" customWidth="1"/>
    <col min="15108" max="15108" width="16.26953125" style="4" customWidth="1"/>
    <col min="15109" max="15109" width="9.81640625" style="4" customWidth="1"/>
    <col min="15110" max="15111" width="9.36328125" style="4" customWidth="1"/>
    <col min="15112" max="15112" width="9.1796875" style="4" customWidth="1"/>
    <col min="15113" max="15113" width="9.7265625" style="4" customWidth="1"/>
    <col min="15114" max="15114" width="14" style="4" customWidth="1"/>
    <col min="15115" max="15115" width="3.7265625" style="4" customWidth="1"/>
    <col min="15116" max="15116" width="6.6328125" style="4" customWidth="1"/>
    <col min="15117" max="15360" width="8.7265625" style="4"/>
    <col min="15361" max="15361" width="6.81640625" style="4" customWidth="1"/>
    <col min="15362" max="15362" width="3.26953125" style="4" customWidth="1"/>
    <col min="15363" max="15363" width="6.26953125" style="4" customWidth="1"/>
    <col min="15364" max="15364" width="16.26953125" style="4" customWidth="1"/>
    <col min="15365" max="15365" width="9.81640625" style="4" customWidth="1"/>
    <col min="15366" max="15367" width="9.36328125" style="4" customWidth="1"/>
    <col min="15368" max="15368" width="9.1796875" style="4" customWidth="1"/>
    <col min="15369" max="15369" width="9.7265625" style="4" customWidth="1"/>
    <col min="15370" max="15370" width="14" style="4" customWidth="1"/>
    <col min="15371" max="15371" width="3.7265625" style="4" customWidth="1"/>
    <col min="15372" max="15372" width="6.6328125" style="4" customWidth="1"/>
    <col min="15373" max="15616" width="8.7265625" style="4"/>
    <col min="15617" max="15617" width="6.81640625" style="4" customWidth="1"/>
    <col min="15618" max="15618" width="3.26953125" style="4" customWidth="1"/>
    <col min="15619" max="15619" width="6.26953125" style="4" customWidth="1"/>
    <col min="15620" max="15620" width="16.26953125" style="4" customWidth="1"/>
    <col min="15621" max="15621" width="9.81640625" style="4" customWidth="1"/>
    <col min="15622" max="15623" width="9.36328125" style="4" customWidth="1"/>
    <col min="15624" max="15624" width="9.1796875" style="4" customWidth="1"/>
    <col min="15625" max="15625" width="9.7265625" style="4" customWidth="1"/>
    <col min="15626" max="15626" width="14" style="4" customWidth="1"/>
    <col min="15627" max="15627" width="3.7265625" style="4" customWidth="1"/>
    <col min="15628" max="15628" width="6.6328125" style="4" customWidth="1"/>
    <col min="15629" max="15872" width="8.7265625" style="4"/>
    <col min="15873" max="15873" width="6.81640625" style="4" customWidth="1"/>
    <col min="15874" max="15874" width="3.26953125" style="4" customWidth="1"/>
    <col min="15875" max="15875" width="6.26953125" style="4" customWidth="1"/>
    <col min="15876" max="15876" width="16.26953125" style="4" customWidth="1"/>
    <col min="15877" max="15877" width="9.81640625" style="4" customWidth="1"/>
    <col min="15878" max="15879" width="9.36328125" style="4" customWidth="1"/>
    <col min="15880" max="15880" width="9.1796875" style="4" customWidth="1"/>
    <col min="15881" max="15881" width="9.7265625" style="4" customWidth="1"/>
    <col min="15882" max="15882" width="14" style="4" customWidth="1"/>
    <col min="15883" max="15883" width="3.7265625" style="4" customWidth="1"/>
    <col min="15884" max="15884" width="6.6328125" style="4" customWidth="1"/>
    <col min="15885" max="16128" width="8.7265625" style="4"/>
    <col min="16129" max="16129" width="6.81640625" style="4" customWidth="1"/>
    <col min="16130" max="16130" width="3.26953125" style="4" customWidth="1"/>
    <col min="16131" max="16131" width="6.26953125" style="4" customWidth="1"/>
    <col min="16132" max="16132" width="16.26953125" style="4" customWidth="1"/>
    <col min="16133" max="16133" width="9.81640625" style="4" customWidth="1"/>
    <col min="16134" max="16135" width="9.36328125" style="4" customWidth="1"/>
    <col min="16136" max="16136" width="9.1796875" style="4" customWidth="1"/>
    <col min="16137" max="16137" width="9.7265625" style="4" customWidth="1"/>
    <col min="16138" max="16138" width="14" style="4" customWidth="1"/>
    <col min="16139" max="16139" width="3.7265625" style="4" customWidth="1"/>
    <col min="16140" max="16140" width="6.6328125" style="4" customWidth="1"/>
    <col min="16141" max="16384" width="8.7265625" style="4"/>
  </cols>
  <sheetData>
    <row r="2" spans="3:12" ht="16" customHeight="1" x14ac:dyDescent="0.35">
      <c r="G2" s="6"/>
      <c r="H2" s="7"/>
      <c r="I2" s="7" t="s">
        <v>122</v>
      </c>
      <c r="J2" s="7"/>
      <c r="K2" s="6"/>
    </row>
    <row r="3" spans="3:12" ht="16" customHeight="1" x14ac:dyDescent="0.35">
      <c r="C3" s="6" t="s">
        <v>123</v>
      </c>
      <c r="H3" s="8"/>
      <c r="I3" s="8" t="s">
        <v>124</v>
      </c>
    </row>
    <row r="4" spans="3:12" ht="16" customHeight="1" x14ac:dyDescent="0.35">
      <c r="C4" s="6" t="s">
        <v>125</v>
      </c>
      <c r="H4" s="8"/>
      <c r="I4" s="8" t="s">
        <v>126</v>
      </c>
    </row>
    <row r="5" spans="3:12" ht="16" customHeight="1" x14ac:dyDescent="0.35"/>
    <row r="6" spans="3:12" ht="27.5" x14ac:dyDescent="0.55000000000000004">
      <c r="C6" s="9" t="s">
        <v>127</v>
      </c>
      <c r="D6" s="9"/>
      <c r="E6" s="9"/>
      <c r="F6" s="9"/>
      <c r="G6" s="9"/>
      <c r="H6" s="9"/>
      <c r="I6" s="9"/>
      <c r="J6" s="9"/>
      <c r="K6" s="6"/>
    </row>
    <row r="7" spans="3:12" ht="16" customHeight="1" x14ac:dyDescent="0.35">
      <c r="E7" s="48">
        <f>INDEX(KHO,MATCH(J7,SO_PHIEU,0),2)</f>
        <v>42643</v>
      </c>
      <c r="F7" s="48"/>
      <c r="G7" s="48"/>
      <c r="H7" s="48"/>
      <c r="I7" s="4" t="s">
        <v>128</v>
      </c>
      <c r="J7" s="10" t="s">
        <v>81</v>
      </c>
    </row>
    <row r="8" spans="3:12" ht="16" customHeight="1" x14ac:dyDescent="0.35">
      <c r="F8" s="11"/>
      <c r="I8" s="4" t="s">
        <v>129</v>
      </c>
      <c r="J8" s="12" t="str">
        <f>INDEX(KHO,MATCH(J7,SO_PHIEU,0),10)</f>
        <v>1561</v>
      </c>
    </row>
    <row r="9" spans="3:12" ht="16" customHeight="1" x14ac:dyDescent="0.35">
      <c r="I9" s="4" t="s">
        <v>130</v>
      </c>
      <c r="J9" s="12" t="str">
        <f>INDEX(KHO,MATCH(J7,SO_PHIEU,0),11)</f>
        <v>112</v>
      </c>
    </row>
    <row r="10" spans="3:12" ht="16" customHeight="1" x14ac:dyDescent="0.35">
      <c r="C10" s="13"/>
    </row>
    <row r="11" spans="3:12" ht="16" customHeight="1" x14ac:dyDescent="0.35">
      <c r="C11" s="4" t="str">
        <f>"Họ và tên người giao: " &amp; INDEX(KHO,MATCH(J7,SO_PHIEU,0),15)</f>
        <v>Họ và tên người giao: Nguyễn Trung Kiên</v>
      </c>
    </row>
    <row r="12" spans="3:12" ht="16" customHeight="1" x14ac:dyDescent="0.35">
      <c r="C12" s="4" t="str">
        <f>"Diễn giải: " &amp; INDEX(KHO,MATCH(J7,SO_PHIEU,0),3)</f>
        <v>Diễn giải: Mua hàng nhập kho (HĐ 1020</v>
      </c>
      <c r="J12" s="47"/>
    </row>
    <row r="13" spans="3:12" ht="16" customHeight="1" x14ac:dyDescent="0.35">
      <c r="C13" s="4" t="str">
        <f>"Nhập tại kho: " &amp; INDEX(KHO,MATCH(J7,SO_PHIEU,0),9)</f>
        <v>Nhập tại kho: KHO2</v>
      </c>
      <c r="H13" s="4" t="s">
        <v>131</v>
      </c>
    </row>
    <row r="14" spans="3:12" ht="16" customHeight="1" x14ac:dyDescent="0.35">
      <c r="C14" s="13"/>
    </row>
    <row r="15" spans="3:12" ht="45" x14ac:dyDescent="0.35">
      <c r="C15" s="14" t="s">
        <v>132</v>
      </c>
      <c r="D15" s="15" t="s">
        <v>133</v>
      </c>
      <c r="E15" s="16"/>
      <c r="F15" s="14" t="s">
        <v>134</v>
      </c>
      <c r="G15" s="14" t="s">
        <v>135</v>
      </c>
      <c r="H15" s="14" t="s">
        <v>136</v>
      </c>
      <c r="I15" s="14" t="s">
        <v>137</v>
      </c>
      <c r="J15" s="14" t="s">
        <v>138</v>
      </c>
    </row>
    <row r="16" spans="3:12" ht="16" customHeight="1" x14ac:dyDescent="0.35">
      <c r="C16" s="17" t="s">
        <v>139</v>
      </c>
      <c r="D16" s="18" t="s">
        <v>140</v>
      </c>
      <c r="E16" s="16"/>
      <c r="F16" s="17" t="s">
        <v>141</v>
      </c>
      <c r="G16" s="17" t="s">
        <v>142</v>
      </c>
      <c r="H16" s="17">
        <v>1</v>
      </c>
      <c r="I16" s="17">
        <v>2</v>
      </c>
      <c r="J16" s="17">
        <v>3</v>
      </c>
      <c r="L16" s="46" t="s">
        <v>153</v>
      </c>
    </row>
    <row r="17" spans="3:226" ht="16" hidden="1" customHeight="1" x14ac:dyDescent="0.35">
      <c r="C17" s="19" t="str">
        <f>IF(L17="","",MAX($C$16:C16)+1)</f>
        <v/>
      </c>
      <c r="D17" s="20" t="str">
        <f>IF(DATA!A4=$J$7,DATA!G4,"")</f>
        <v/>
      </c>
      <c r="E17" s="21"/>
      <c r="F17" s="22" t="str">
        <f>IF(DATA!A4=$J$7,DATA!E4,"")</f>
        <v/>
      </c>
      <c r="G17" s="23" t="str">
        <f>IF(DATA!A4=$J$7,DATA!H4,"")</f>
        <v/>
      </c>
      <c r="H17" s="24">
        <f>IF(DATA!A4=$J$7,DATA!L4,0)</f>
        <v>0</v>
      </c>
      <c r="I17" s="24">
        <f>IF(DATA!A4=$J$7,DATA!M4,0)</f>
        <v>0</v>
      </c>
      <c r="J17" s="24" t="str">
        <f>IF(DATA!A4=$J$7,DATA!N4,"")</f>
        <v/>
      </c>
      <c r="L17" s="5" t="str">
        <f>IF(DATA!A4=$J$7,"x","")</f>
        <v/>
      </c>
      <c r="M17" s="44"/>
    </row>
    <row r="18" spans="3:226" ht="16" hidden="1" customHeight="1" x14ac:dyDescent="0.35">
      <c r="C18" s="19" t="str">
        <f>IF(L18="","",MAX($C$16:C17)+1)</f>
        <v/>
      </c>
      <c r="D18" s="20" t="str">
        <f>IF(DATA!A5=$J$7,DATA!G5,"")</f>
        <v/>
      </c>
      <c r="E18" s="21"/>
      <c r="F18" s="22" t="str">
        <f>IF(DATA!A5=$J$7,DATA!E5,"")</f>
        <v/>
      </c>
      <c r="G18" s="23" t="str">
        <f>IF(DATA!A5=$J$7,DATA!H5,"")</f>
        <v/>
      </c>
      <c r="H18" s="24">
        <f>IF(DATA!A5=$J$7,DATA!L5,0)</f>
        <v>0</v>
      </c>
      <c r="I18" s="24">
        <f>IF(DATA!A5=$J$7,DATA!M5,0)</f>
        <v>0</v>
      </c>
      <c r="J18" s="24" t="str">
        <f>IF(DATA!A5=$J$7,DATA!N5,"")</f>
        <v/>
      </c>
      <c r="L18" s="5" t="str">
        <f>IF(DATA!A5=$J$7,"x","")</f>
        <v/>
      </c>
    </row>
    <row r="19" spans="3:226" ht="16" hidden="1" customHeight="1" x14ac:dyDescent="0.35">
      <c r="C19" s="19" t="str">
        <f>IF(L19="","",MAX($C$16:C18)+1)</f>
        <v/>
      </c>
      <c r="D19" s="20" t="str">
        <f>IF(DATA!A6=$J$7,DATA!G6,"")</f>
        <v/>
      </c>
      <c r="E19" s="21"/>
      <c r="F19" s="22" t="str">
        <f>IF(DATA!A6=$J$7,DATA!E6,"")</f>
        <v/>
      </c>
      <c r="G19" s="23" t="str">
        <f>IF(DATA!A6=$J$7,DATA!H6,"")</f>
        <v/>
      </c>
      <c r="H19" s="24">
        <f>IF(DATA!A6=$J$7,DATA!L6,0)</f>
        <v>0</v>
      </c>
      <c r="I19" s="24">
        <f>IF(DATA!A6=$J$7,DATA!M6,0)</f>
        <v>0</v>
      </c>
      <c r="J19" s="24" t="str">
        <f>IF(DATA!A6=$J$7,DATA!N6,"")</f>
        <v/>
      </c>
      <c r="L19" s="5" t="str">
        <f>IF(DATA!A6=$J$7,"x","")</f>
        <v/>
      </c>
    </row>
    <row r="20" spans="3:226" ht="16" hidden="1" customHeight="1" x14ac:dyDescent="0.35">
      <c r="C20" s="19" t="str">
        <f>IF(L20="","",MAX($C$16:C19)+1)</f>
        <v/>
      </c>
      <c r="D20" s="20" t="str">
        <f>IF(DATA!A7=$J$7,DATA!G7,"")</f>
        <v/>
      </c>
      <c r="E20" s="21"/>
      <c r="F20" s="22" t="str">
        <f>IF(DATA!A7=$J$7,DATA!E7,"")</f>
        <v/>
      </c>
      <c r="G20" s="23" t="str">
        <f>IF(DATA!A7=$J$7,DATA!H7,"")</f>
        <v/>
      </c>
      <c r="H20" s="24">
        <f>IF(DATA!A7=$J$7,DATA!L7,0)</f>
        <v>0</v>
      </c>
      <c r="I20" s="24">
        <f>IF(DATA!A7=$J$7,DATA!M7,0)</f>
        <v>0</v>
      </c>
      <c r="J20" s="24" t="str">
        <f>IF(DATA!A7=$J$7,DATA!N7,"")</f>
        <v/>
      </c>
      <c r="L20" s="5" t="str">
        <f>IF(DATA!A7=$J$7,"x","")</f>
        <v/>
      </c>
    </row>
    <row r="21" spans="3:226" ht="16" hidden="1" customHeight="1" x14ac:dyDescent="0.35">
      <c r="C21" s="19" t="str">
        <f>IF(L21="","",MAX($C$16:C20)+1)</f>
        <v/>
      </c>
      <c r="D21" s="20" t="str">
        <f>IF(DATA!A8=$J$7,DATA!G8,"")</f>
        <v/>
      </c>
      <c r="E21" s="21"/>
      <c r="F21" s="22" t="str">
        <f>IF(DATA!A8=$J$7,DATA!E8,"")</f>
        <v/>
      </c>
      <c r="G21" s="23" t="str">
        <f>IF(DATA!A8=$J$7,DATA!H8,"")</f>
        <v/>
      </c>
      <c r="H21" s="24">
        <f>IF(DATA!A8=$J$7,DATA!L8,0)</f>
        <v>0</v>
      </c>
      <c r="I21" s="24">
        <f>IF(DATA!A8=$J$7,DATA!M8,0)</f>
        <v>0</v>
      </c>
      <c r="J21" s="24" t="str">
        <f>IF(DATA!A8=$J$7,DATA!N8,"")</f>
        <v/>
      </c>
      <c r="L21" s="5" t="str">
        <f>IF(DATA!A8=$J$7,"x","")</f>
        <v/>
      </c>
    </row>
    <row r="22" spans="3:226" ht="16" hidden="1" customHeight="1" x14ac:dyDescent="0.35">
      <c r="C22" s="19" t="str">
        <f>IF(L22="","",MAX($C$16:C21)+1)</f>
        <v/>
      </c>
      <c r="D22" s="20" t="str">
        <f>IF(DATA!A9=$J$7,DATA!G9,"")</f>
        <v/>
      </c>
      <c r="E22" s="21"/>
      <c r="F22" s="22" t="str">
        <f>IF(DATA!A9=$J$7,DATA!E9,"")</f>
        <v/>
      </c>
      <c r="G22" s="23" t="str">
        <f>IF(DATA!A9=$J$7,DATA!H9,"")</f>
        <v/>
      </c>
      <c r="H22" s="24">
        <f>IF(DATA!A9=$J$7,DATA!L9,0)</f>
        <v>0</v>
      </c>
      <c r="I22" s="24">
        <f>IF(DATA!A9=$J$7,DATA!M9,0)</f>
        <v>0</v>
      </c>
      <c r="J22" s="24" t="str">
        <f>IF(DATA!A9=$J$7,DATA!N9,"")</f>
        <v/>
      </c>
      <c r="L22" s="5" t="str">
        <f>IF(DATA!A9=$J$7,"x","")</f>
        <v/>
      </c>
    </row>
    <row r="23" spans="3:226" ht="16" hidden="1" customHeight="1" x14ac:dyDescent="0.35">
      <c r="C23" s="19" t="str">
        <f>IF(L23="","",MAX($C$16:C22)+1)</f>
        <v/>
      </c>
      <c r="D23" s="20" t="str">
        <f>IF(DATA!A10=$J$7,DATA!G10,"")</f>
        <v/>
      </c>
      <c r="E23" s="21"/>
      <c r="F23" s="22" t="str">
        <f>IF(DATA!A10=$J$7,DATA!E10,"")</f>
        <v/>
      </c>
      <c r="G23" s="23" t="str">
        <f>IF(DATA!A10=$J$7,DATA!H10,"")</f>
        <v/>
      </c>
      <c r="H23" s="24">
        <f>IF(DATA!A10=$J$7,DATA!L10,0)</f>
        <v>0</v>
      </c>
      <c r="I23" s="24">
        <f>IF(DATA!A10=$J$7,DATA!M10,0)</f>
        <v>0</v>
      </c>
      <c r="J23" s="24" t="str">
        <f>IF(DATA!A10=$J$7,DATA!N10,"")</f>
        <v/>
      </c>
      <c r="L23" s="5" t="str">
        <f>IF(DATA!A10=$J$7,"x","")</f>
        <v/>
      </c>
    </row>
    <row r="24" spans="3:226" s="6" customFormat="1" ht="16" hidden="1" customHeight="1" x14ac:dyDescent="0.35">
      <c r="C24" s="19" t="str">
        <f>IF(L24="","",MAX($C$16:C23)+1)</f>
        <v/>
      </c>
      <c r="D24" s="20" t="str">
        <f>IF(DATA!A11=$J$7,DATA!G11,"")</f>
        <v/>
      </c>
      <c r="E24" s="21"/>
      <c r="F24" s="22" t="str">
        <f>IF(DATA!A11=$J$7,DATA!E11,"")</f>
        <v/>
      </c>
      <c r="G24" s="23" t="str">
        <f>IF(DATA!A11=$J$7,DATA!H11,"")</f>
        <v/>
      </c>
      <c r="H24" s="24">
        <f>IF(DATA!A11=$J$7,DATA!L11,0)</f>
        <v>0</v>
      </c>
      <c r="I24" s="24">
        <f>IF(DATA!A11=$J$7,DATA!M11,0)</f>
        <v>0</v>
      </c>
      <c r="J24" s="24" t="str">
        <f>IF(DATA!A11=$J$7,DATA!N11,"")</f>
        <v/>
      </c>
      <c r="L24" s="5" t="str">
        <f>IF(DATA!A11=$J$7,"x","")</f>
        <v/>
      </c>
      <c r="M24"/>
      <c r="N24"/>
      <c r="O24"/>
      <c r="P24"/>
      <c r="Q24"/>
      <c r="R24"/>
      <c r="S24"/>
      <c r="T24"/>
      <c r="U24"/>
      <c r="V24"/>
      <c r="W24"/>
      <c r="X24"/>
    </row>
    <row r="25" spans="3:226" ht="16" hidden="1" customHeight="1" x14ac:dyDescent="0.35">
      <c r="C25" s="19" t="str">
        <f>IF(L25="","",MAX($C$16:C24)+1)</f>
        <v/>
      </c>
      <c r="D25" s="20" t="str">
        <f>IF(DATA!A12=$J$7,DATA!G12,"")</f>
        <v/>
      </c>
      <c r="E25" s="21"/>
      <c r="F25" s="22" t="str">
        <f>IF(DATA!A12=$J$7,DATA!E12,"")</f>
        <v/>
      </c>
      <c r="G25" s="23" t="str">
        <f>IF(DATA!A12=$J$7,DATA!H12,"")</f>
        <v/>
      </c>
      <c r="H25" s="24">
        <f>IF(DATA!A12=$J$7,DATA!L12,0)</f>
        <v>0</v>
      </c>
      <c r="I25" s="24">
        <f>IF(DATA!A12=$J$7,DATA!M12,0)</f>
        <v>0</v>
      </c>
      <c r="J25" s="24" t="str">
        <f>IF(DATA!A12=$J$7,DATA!N12,"")</f>
        <v/>
      </c>
      <c r="L25" s="5" t="str">
        <f>IF(DATA!A12=$J$7,"x","")</f>
        <v/>
      </c>
    </row>
    <row r="26" spans="3:226" ht="16" hidden="1" customHeight="1" x14ac:dyDescent="0.35">
      <c r="C26" s="19" t="str">
        <f>IF(L26="","",MAX($C$16:C25)+1)</f>
        <v/>
      </c>
      <c r="D26" s="20" t="str">
        <f>IF(DATA!A13=$J$7,DATA!G13,"")</f>
        <v/>
      </c>
      <c r="E26" s="21"/>
      <c r="F26" s="22" t="str">
        <f>IF(DATA!A13=$J$7,DATA!E13,"")</f>
        <v/>
      </c>
      <c r="G26" s="23" t="str">
        <f>IF(DATA!A13=$J$7,DATA!H13,"")</f>
        <v/>
      </c>
      <c r="H26" s="24">
        <f>IF(DATA!A13=$J$7,DATA!L13,0)</f>
        <v>0</v>
      </c>
      <c r="I26" s="24">
        <f>IF(DATA!A13=$J$7,DATA!M13,0)</f>
        <v>0</v>
      </c>
      <c r="J26" s="24" t="str">
        <f>IF(DATA!A13=$J$7,DATA!N13,"")</f>
        <v/>
      </c>
      <c r="L26" s="5" t="str">
        <f>IF(DATA!A13=$J$7,"x","")</f>
        <v/>
      </c>
    </row>
    <row r="27" spans="3:226" ht="16" hidden="1" customHeight="1" x14ac:dyDescent="0.35">
      <c r="C27" s="19" t="str">
        <f>IF(L27="","",MAX($C$16:C26)+1)</f>
        <v/>
      </c>
      <c r="D27" s="20" t="str">
        <f>IF(DATA!A14=$J$7,DATA!G14,"")</f>
        <v/>
      </c>
      <c r="E27" s="21"/>
      <c r="F27" s="22" t="str">
        <f>IF(DATA!A14=$J$7,DATA!E14,"")</f>
        <v/>
      </c>
      <c r="G27" s="23" t="str">
        <f>IF(DATA!A14=$J$7,DATA!H14,"")</f>
        <v/>
      </c>
      <c r="H27" s="24">
        <f>IF(DATA!A14=$J$7,DATA!L14,0)</f>
        <v>0</v>
      </c>
      <c r="I27" s="24">
        <f>IF(DATA!A14=$J$7,DATA!M14,0)</f>
        <v>0</v>
      </c>
      <c r="J27" s="24" t="str">
        <f>IF(DATA!A14=$J$7,DATA!N14,"")</f>
        <v/>
      </c>
      <c r="L27" s="5" t="str">
        <f>IF(DATA!A14=$J$7,"x","")</f>
        <v/>
      </c>
    </row>
    <row r="28" spans="3:226" ht="16" hidden="1" customHeight="1" x14ac:dyDescent="0.35">
      <c r="C28" s="19" t="str">
        <f>IF(L28="","",MAX($C$16:C27)+1)</f>
        <v/>
      </c>
      <c r="D28" s="20" t="str">
        <f>IF(DATA!A15=$J$7,DATA!G15,"")</f>
        <v/>
      </c>
      <c r="E28" s="21"/>
      <c r="F28" s="22" t="str">
        <f>IF(DATA!A15=$J$7,DATA!E15,"")</f>
        <v/>
      </c>
      <c r="G28" s="23" t="str">
        <f>IF(DATA!A15=$J$7,DATA!H15,"")</f>
        <v/>
      </c>
      <c r="H28" s="24">
        <f>IF(DATA!A15=$J$7,DATA!L15,0)</f>
        <v>0</v>
      </c>
      <c r="I28" s="24">
        <f>IF(DATA!A15=$J$7,DATA!M15,0)</f>
        <v>0</v>
      </c>
      <c r="J28" s="24" t="str">
        <f>IF(DATA!A15=$J$7,DATA!N15,"")</f>
        <v/>
      </c>
      <c r="L28" s="5" t="str">
        <f>IF(DATA!A15=$J$7,"x","")</f>
        <v/>
      </c>
    </row>
    <row r="29" spans="3:226" ht="16" hidden="1" customHeight="1" x14ac:dyDescent="0.35">
      <c r="C29" s="19" t="str">
        <f>IF(L29="","",MAX($C$16:C28)+1)</f>
        <v/>
      </c>
      <c r="D29" s="20" t="str">
        <f>IF(DATA!A16=$J$7,DATA!G16,"")</f>
        <v/>
      </c>
      <c r="E29" s="21"/>
      <c r="F29" s="22" t="str">
        <f>IF(DATA!A16=$J$7,DATA!E16,"")</f>
        <v/>
      </c>
      <c r="G29" s="23" t="str">
        <f>IF(DATA!A16=$J$7,DATA!H16,"")</f>
        <v/>
      </c>
      <c r="H29" s="24">
        <f>IF(DATA!A16=$J$7,DATA!L16,0)</f>
        <v>0</v>
      </c>
      <c r="I29" s="24">
        <f>IF(DATA!A16=$J$7,DATA!M16,0)</f>
        <v>0</v>
      </c>
      <c r="J29" s="24" t="str">
        <f>IF(DATA!A16=$J$7,DATA!N16,"")</f>
        <v/>
      </c>
      <c r="L29" s="5" t="str">
        <f>IF(DATA!A16=$J$7,"x","")</f>
        <v/>
      </c>
    </row>
    <row r="30" spans="3:226" ht="16" hidden="1" customHeight="1" x14ac:dyDescent="0.35">
      <c r="C30" s="19" t="str">
        <f>IF(L30="","",MAX($C$16:C29)+1)</f>
        <v/>
      </c>
      <c r="D30" s="20" t="str">
        <f>IF(DATA!A17=$J$7,DATA!G17,"")</f>
        <v/>
      </c>
      <c r="E30" s="21"/>
      <c r="F30" s="22" t="str">
        <f>IF(DATA!A17=$J$7,DATA!E17,"")</f>
        <v/>
      </c>
      <c r="G30" s="23" t="str">
        <f>IF(DATA!A17=$J$7,DATA!H17,"")</f>
        <v/>
      </c>
      <c r="H30" s="24">
        <f>IF(DATA!A17=$J$7,DATA!L17,0)</f>
        <v>0</v>
      </c>
      <c r="I30" s="24">
        <f>IF(DATA!A17=$J$7,DATA!M17,0)</f>
        <v>0</v>
      </c>
      <c r="J30" s="24" t="str">
        <f>IF(DATA!A17=$J$7,DATA!N17,"")</f>
        <v/>
      </c>
      <c r="L30" s="5" t="str">
        <f>IF(DATA!A17=$J$7,"x","")</f>
        <v/>
      </c>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row>
    <row r="31" spans="3:226" s="25" customFormat="1" ht="16" hidden="1" customHeight="1" x14ac:dyDescent="0.35">
      <c r="C31" s="19" t="str">
        <f>IF(L31="","",MAX($C$16:C30)+1)</f>
        <v/>
      </c>
      <c r="D31" s="20" t="str">
        <f>IF(DATA!A18=$J$7,DATA!G18,"")</f>
        <v/>
      </c>
      <c r="E31" s="21"/>
      <c r="F31" s="22" t="str">
        <f>IF(DATA!A18=$J$7,DATA!E18,"")</f>
        <v/>
      </c>
      <c r="G31" s="23" t="str">
        <f>IF(DATA!A18=$J$7,DATA!H18,"")</f>
        <v/>
      </c>
      <c r="H31" s="24">
        <f>IF(DATA!A18=$J$7,DATA!L18,0)</f>
        <v>0</v>
      </c>
      <c r="I31" s="24">
        <f>IF(DATA!A18=$J$7,DATA!M18,0)</f>
        <v>0</v>
      </c>
      <c r="J31" s="24" t="str">
        <f>IF(DATA!A18=$J$7,DATA!N18,"")</f>
        <v/>
      </c>
      <c r="L31" s="5" t="str">
        <f>IF(DATA!A18=$J$7,"x","")</f>
        <v/>
      </c>
      <c r="M31"/>
      <c r="N31"/>
      <c r="O31"/>
      <c r="P31"/>
      <c r="Q31"/>
      <c r="R31"/>
      <c r="S31"/>
      <c r="T31"/>
      <c r="U31"/>
      <c r="V31"/>
      <c r="W31"/>
      <c r="X3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row>
    <row r="32" spans="3:226" s="11" customFormat="1" ht="16" hidden="1" customHeight="1" x14ac:dyDescent="0.35">
      <c r="C32" s="19" t="str">
        <f>IF(L32="","",MAX($C$16:C31)+1)</f>
        <v/>
      </c>
      <c r="D32" s="20" t="str">
        <f>IF(DATA!A19=$J$7,DATA!G19,"")</f>
        <v/>
      </c>
      <c r="E32" s="21"/>
      <c r="F32" s="22" t="str">
        <f>IF(DATA!A19=$J$7,DATA!E19,"")</f>
        <v/>
      </c>
      <c r="G32" s="23" t="str">
        <f>IF(DATA!A19=$J$7,DATA!H19,"")</f>
        <v/>
      </c>
      <c r="H32" s="24">
        <f>IF(DATA!A19=$J$7,DATA!L19,0)</f>
        <v>0</v>
      </c>
      <c r="I32" s="24">
        <f>IF(DATA!A19=$J$7,DATA!M19,0)</f>
        <v>0</v>
      </c>
      <c r="J32" s="24" t="str">
        <f>IF(DATA!A19=$J$7,DATA!N19,"")</f>
        <v/>
      </c>
      <c r="L32" s="5" t="str">
        <f>IF(DATA!A19=$J$7,"x","")</f>
        <v/>
      </c>
      <c r="M32"/>
      <c r="N32"/>
      <c r="O32"/>
      <c r="P32"/>
      <c r="Q32"/>
      <c r="R32"/>
      <c r="S32"/>
      <c r="T32"/>
      <c r="U32"/>
      <c r="V32"/>
      <c r="W32"/>
      <c r="X32"/>
    </row>
    <row r="33" spans="3:226" s="11" customFormat="1" ht="16" customHeight="1" x14ac:dyDescent="0.35">
      <c r="C33" s="19">
        <f>IF(L33="","",MAX($C$16:C32)+1)</f>
        <v>1</v>
      </c>
      <c r="D33" s="20" t="str">
        <f>IF(DATA!A20=$J$7,DATA!G20,"")</f>
        <v>Tiêu xay</v>
      </c>
      <c r="E33" s="21"/>
      <c r="F33" s="22" t="str">
        <f>IF(DATA!A20=$J$7,DATA!E20,"")</f>
        <v>VT0182</v>
      </c>
      <c r="G33" s="23" t="str">
        <f>IF(DATA!A20=$J$7,DATA!H20,"")</f>
        <v>Gói</v>
      </c>
      <c r="H33" s="24">
        <f>IF(DATA!A20=$J$7,DATA!L20,0)</f>
        <v>700</v>
      </c>
      <c r="I33" s="24">
        <f>IF(DATA!A20=$J$7,DATA!M20,0)</f>
        <v>11333.33</v>
      </c>
      <c r="J33" s="24">
        <f>IF(DATA!A20=$J$7,DATA!N20,"")</f>
        <v>7933331</v>
      </c>
      <c r="L33" s="5" t="str">
        <f>IF(DATA!A20=$J$7,"x","")</f>
        <v>x</v>
      </c>
      <c r="M33"/>
      <c r="N33"/>
      <c r="O33"/>
      <c r="P33"/>
      <c r="Q33"/>
      <c r="R33"/>
      <c r="S33"/>
      <c r="T33"/>
      <c r="U33"/>
      <c r="V33"/>
      <c r="W33"/>
      <c r="X33"/>
    </row>
    <row r="34" spans="3:226" s="11" customFormat="1" ht="16" customHeight="1" x14ac:dyDescent="0.35">
      <c r="C34" s="19">
        <f>IF(L34="","",MAX($C$16:C33)+1)</f>
        <v>2</v>
      </c>
      <c r="D34" s="20" t="str">
        <f>IF(DATA!A21=$J$7,DATA!G21,"")</f>
        <v xml:space="preserve">Đậu hủ ky </v>
      </c>
      <c r="E34" s="21"/>
      <c r="F34" s="22" t="str">
        <f>IF(DATA!A21=$J$7,DATA!E21,"")</f>
        <v>VT0090</v>
      </c>
      <c r="G34" s="23" t="str">
        <f>IF(DATA!A21=$J$7,DATA!H21,"")</f>
        <v>Gói</v>
      </c>
      <c r="H34" s="24">
        <f>IF(DATA!A21=$J$7,DATA!L21,0)</f>
        <v>820</v>
      </c>
      <c r="I34" s="24">
        <f>IF(DATA!A21=$J$7,DATA!M21,0)</f>
        <v>4857.1499999999996</v>
      </c>
      <c r="J34" s="24">
        <f>IF(DATA!A21=$J$7,DATA!N21,"")</f>
        <v>3982860</v>
      </c>
      <c r="L34" s="5" t="str">
        <f>IF(DATA!A21=$J$7,"x","")</f>
        <v>x</v>
      </c>
      <c r="M34"/>
      <c r="N34"/>
      <c r="O34"/>
      <c r="P34"/>
      <c r="Q34"/>
      <c r="R34"/>
      <c r="S34"/>
      <c r="T34"/>
      <c r="U34"/>
      <c r="V34"/>
      <c r="W34"/>
      <c r="X34"/>
    </row>
    <row r="35" spans="3:226" s="11" customFormat="1" ht="16" customHeight="1" x14ac:dyDescent="0.35">
      <c r="C35" s="19">
        <f>IF(L35="","",MAX($C$16:C34)+1)</f>
        <v>3</v>
      </c>
      <c r="D35" s="20" t="str">
        <f>IF(DATA!A22=$J$7,DATA!G22,"")</f>
        <v>Đậu Phộng ( lạc tươi )</v>
      </c>
      <c r="E35" s="21"/>
      <c r="F35" s="22" t="str">
        <f>IF(DATA!A22=$J$7,DATA!E22,"")</f>
        <v>VT0091</v>
      </c>
      <c r="G35" s="23" t="str">
        <f>IF(DATA!A22=$J$7,DATA!H22,"")</f>
        <v>Gói</v>
      </c>
      <c r="H35" s="24">
        <f>IF(DATA!A22=$J$7,DATA!L22,0)</f>
        <v>820</v>
      </c>
      <c r="I35" s="24">
        <f>IF(DATA!A22=$J$7,DATA!M22,0)</f>
        <v>4452.38</v>
      </c>
      <c r="J35" s="24">
        <f>IF(DATA!A22=$J$7,DATA!N22,"")</f>
        <v>3650949</v>
      </c>
      <c r="L35" s="5" t="str">
        <f>IF(DATA!A22=$J$7,"x","")</f>
        <v>x</v>
      </c>
      <c r="M35"/>
      <c r="N35"/>
      <c r="O35"/>
      <c r="P35"/>
      <c r="Q35"/>
      <c r="R35"/>
      <c r="S35"/>
      <c r="T35"/>
      <c r="U35"/>
      <c r="V35"/>
      <c r="W35"/>
      <c r="X35"/>
    </row>
    <row r="36" spans="3:226" s="11" customFormat="1" ht="16" customHeight="1" x14ac:dyDescent="0.35">
      <c r="C36" s="19">
        <f>IF(L36="","",MAX($C$16:C35)+1)</f>
        <v>4</v>
      </c>
      <c r="D36" s="20" t="str">
        <f>IF(DATA!A23=$J$7,DATA!G23,"")</f>
        <v>Bông tắm</v>
      </c>
      <c r="E36" s="21"/>
      <c r="F36" s="22" t="str">
        <f>IF(DATA!A23=$J$7,DATA!E23,"")</f>
        <v>VT0315</v>
      </c>
      <c r="G36" s="23" t="str">
        <f>IF(DATA!A23=$J$7,DATA!H23,"")</f>
        <v>Cái</v>
      </c>
      <c r="H36" s="24">
        <f>IF(DATA!A23=$J$7,DATA!L23,0)</f>
        <v>600</v>
      </c>
      <c r="I36" s="24">
        <f>IF(DATA!A23=$J$7,DATA!M23,0)</f>
        <v>11900</v>
      </c>
      <c r="J36" s="24">
        <f>IF(DATA!A23=$J$7,DATA!N23,"")</f>
        <v>7140000</v>
      </c>
      <c r="L36" s="5" t="str">
        <f>IF(DATA!A23=$J$7,"x","")</f>
        <v>x</v>
      </c>
      <c r="M36"/>
      <c r="N36"/>
      <c r="O36"/>
      <c r="P36"/>
      <c r="Q36"/>
      <c r="R36"/>
      <c r="S36"/>
      <c r="T36"/>
      <c r="U36"/>
      <c r="V36"/>
      <c r="W36"/>
      <c r="X36"/>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row>
    <row r="37" spans="3:226" ht="16" customHeight="1" x14ac:dyDescent="0.35">
      <c r="C37" s="19">
        <f>IF(L37="","",MAX($C$16:C36)+1)</f>
        <v>5</v>
      </c>
      <c r="D37" s="20" t="str">
        <f>IF(DATA!A24=$J$7,DATA!G24,"")</f>
        <v>Nước rau má</v>
      </c>
      <c r="E37" s="21"/>
      <c r="F37" s="22" t="str">
        <f>IF(DATA!A24=$J$7,DATA!E24,"")</f>
        <v>VT0238</v>
      </c>
      <c r="G37" s="23" t="str">
        <f>IF(DATA!A24=$J$7,DATA!H24,"")</f>
        <v>Lon</v>
      </c>
      <c r="H37" s="24">
        <f>IF(DATA!A24=$J$7,DATA!L24,0)</f>
        <v>200</v>
      </c>
      <c r="I37" s="24">
        <f>IF(DATA!A24=$J$7,DATA!M24,0)</f>
        <v>8904.76</v>
      </c>
      <c r="J37" s="24">
        <f>IF(DATA!A24=$J$7,DATA!N24,"")</f>
        <v>1780952</v>
      </c>
      <c r="L37" s="5" t="str">
        <f>IF(DATA!A24=$J$7,"x","")</f>
        <v>x</v>
      </c>
    </row>
    <row r="38" spans="3:226" ht="16" customHeight="1" x14ac:dyDescent="0.35">
      <c r="C38" s="19">
        <f>IF(L38="","",MAX($C$16:C37)+1)</f>
        <v>6</v>
      </c>
      <c r="D38" s="20" t="str">
        <f>IF(DATA!A25=$J$7,DATA!G25,"")</f>
        <v>Bánh chưng</v>
      </c>
      <c r="E38" s="21"/>
      <c r="F38" s="22" t="str">
        <f>IF(DATA!A25=$J$7,DATA!E25,"")</f>
        <v>VT0001</v>
      </c>
      <c r="G38" s="23" t="str">
        <f>IF(DATA!A25=$J$7,DATA!H25,"")</f>
        <v>Cái</v>
      </c>
      <c r="H38" s="24">
        <f>IF(DATA!A25=$J$7,DATA!L25,0)</f>
        <v>10</v>
      </c>
      <c r="I38" s="24">
        <f>IF(DATA!A25=$J$7,DATA!M25,0)</f>
        <v>10000</v>
      </c>
      <c r="J38" s="24">
        <f>IF(DATA!A25=$J$7,DATA!N25,"")</f>
        <v>100000</v>
      </c>
      <c r="L38" s="5" t="str">
        <f>IF(DATA!A25=$J$7,"x","")</f>
        <v>x</v>
      </c>
    </row>
    <row r="39" spans="3:226" ht="16" hidden="1" customHeight="1" x14ac:dyDescent="0.35">
      <c r="C39" s="19" t="str">
        <f>IF(L39="","",MAX($C$16:C38)+1)</f>
        <v/>
      </c>
      <c r="D39" s="20" t="str">
        <f>IF(DATA!A26=$J$7,DATA!G26,"")</f>
        <v/>
      </c>
      <c r="E39" s="21"/>
      <c r="F39" s="22" t="str">
        <f>IF(DATA!A26=$J$7,DATA!E26,"")</f>
        <v/>
      </c>
      <c r="G39" s="23" t="str">
        <f>IF(DATA!A26=$J$7,DATA!H26,"")</f>
        <v/>
      </c>
      <c r="H39" s="24">
        <f>IF(DATA!A26=$J$7,DATA!L26,0)</f>
        <v>0</v>
      </c>
      <c r="I39" s="24">
        <f>IF(DATA!A26=$J$7,DATA!M26,0)</f>
        <v>0</v>
      </c>
      <c r="J39" s="24" t="str">
        <f>IF(DATA!A26=$J$7,DATA!N26,"")</f>
        <v/>
      </c>
      <c r="L39" s="5" t="str">
        <f>IF(DATA!A26=$J$7,"x","")</f>
        <v/>
      </c>
    </row>
    <row r="40" spans="3:226" ht="16" hidden="1" customHeight="1" x14ac:dyDescent="0.35">
      <c r="C40" s="19" t="str">
        <f>IF(L40="","",MAX($C$16:C39)+1)</f>
        <v/>
      </c>
      <c r="D40" s="20" t="str">
        <f>IF(DATA!A27=$J$7,DATA!G27,"")</f>
        <v/>
      </c>
      <c r="E40" s="21"/>
      <c r="F40" s="22" t="str">
        <f>IF(DATA!A27=$J$7,DATA!E27,"")</f>
        <v/>
      </c>
      <c r="G40" s="23" t="str">
        <f>IF(DATA!A27=$J$7,DATA!H27,"")</f>
        <v/>
      </c>
      <c r="H40" s="24">
        <f>IF(DATA!A27=$J$7,DATA!L27,0)</f>
        <v>0</v>
      </c>
      <c r="I40" s="24">
        <f>IF(DATA!A27=$J$7,DATA!M27,0)</f>
        <v>0</v>
      </c>
      <c r="J40" s="24" t="str">
        <f>IF(DATA!A27=$J$7,DATA!N27,"")</f>
        <v/>
      </c>
      <c r="L40" s="5" t="str">
        <f>IF(DATA!A27=$J$7,"x","")</f>
        <v/>
      </c>
    </row>
    <row r="41" spans="3:226" ht="16" hidden="1" customHeight="1" x14ac:dyDescent="0.35">
      <c r="C41" s="19" t="str">
        <f>IF(L41="","",MAX($C$16:C40)+1)</f>
        <v/>
      </c>
      <c r="D41" s="20" t="str">
        <f>IF(DATA!A28=$J$7,DATA!G28,"")</f>
        <v/>
      </c>
      <c r="E41" s="21"/>
      <c r="F41" s="22" t="str">
        <f>IF(DATA!A28=$J$7,DATA!E28,"")</f>
        <v/>
      </c>
      <c r="G41" s="23" t="str">
        <f>IF(DATA!A28=$J$7,DATA!H28,"")</f>
        <v/>
      </c>
      <c r="H41" s="24">
        <f>IF(DATA!A28=$J$7,DATA!L28,0)</f>
        <v>0</v>
      </c>
      <c r="I41" s="24">
        <f>IF(DATA!A28=$J$7,DATA!M28,0)</f>
        <v>0</v>
      </c>
      <c r="J41" s="24" t="str">
        <f>IF(DATA!A28=$J$7,DATA!N28,"")</f>
        <v/>
      </c>
      <c r="L41" s="5" t="str">
        <f>IF(DATA!A28=$J$7,"x","")</f>
        <v/>
      </c>
    </row>
    <row r="42" spans="3:226" hidden="1" x14ac:dyDescent="0.35">
      <c r="C42" s="19" t="str">
        <f>IF(L42="","",MAX($C$16:C41)+1)</f>
        <v/>
      </c>
      <c r="D42" s="20" t="str">
        <f>IF(DATA!A29=$J$7,DATA!G29,"")</f>
        <v/>
      </c>
      <c r="E42" s="21"/>
      <c r="F42" s="22" t="str">
        <f>IF(DATA!A29=$J$7,DATA!E29,"")</f>
        <v/>
      </c>
      <c r="G42" s="23" t="str">
        <f>IF(DATA!A29=$J$7,DATA!H29,"")</f>
        <v/>
      </c>
      <c r="H42" s="24">
        <f>IF(DATA!A29=$J$7,DATA!L29,0)</f>
        <v>0</v>
      </c>
      <c r="I42" s="24">
        <f>IF(DATA!A29=$J$7,DATA!M29,0)</f>
        <v>0</v>
      </c>
      <c r="J42" s="24" t="str">
        <f>IF(DATA!A29=$J$7,DATA!N29,"")</f>
        <v/>
      </c>
      <c r="L42" s="5" t="str">
        <f>IF(DATA!A29=$J$7,"x","")</f>
        <v/>
      </c>
    </row>
    <row r="43" spans="3:226" hidden="1" x14ac:dyDescent="0.35">
      <c r="C43" s="19" t="str">
        <f>IF(L43="","",MAX($C$16:C42)+1)</f>
        <v/>
      </c>
      <c r="D43" s="20" t="str">
        <f>IF(DATA!A30=$J$7,DATA!G30,"")</f>
        <v/>
      </c>
      <c r="E43" s="21"/>
      <c r="F43" s="22" t="str">
        <f>IF(DATA!A30=$J$7,DATA!E30,"")</f>
        <v/>
      </c>
      <c r="G43" s="23" t="str">
        <f>IF(DATA!A30=$J$7,DATA!H30,"")</f>
        <v/>
      </c>
      <c r="H43" s="24">
        <f>IF(DATA!A30=$J$7,DATA!L30,0)</f>
        <v>0</v>
      </c>
      <c r="I43" s="24">
        <f>IF(DATA!A30=$J$7,DATA!M30,0)</f>
        <v>0</v>
      </c>
      <c r="J43" s="24" t="str">
        <f>IF(DATA!A30=$J$7,DATA!N30,"")</f>
        <v/>
      </c>
      <c r="L43" s="5" t="str">
        <f>IF(DATA!A30=$J$7,"x","")</f>
        <v/>
      </c>
    </row>
    <row r="44" spans="3:226" hidden="1" x14ac:dyDescent="0.35">
      <c r="C44" s="19" t="str">
        <f>IF(L44="","",MAX($C$16:C43)+1)</f>
        <v/>
      </c>
      <c r="D44" s="20" t="str">
        <f>IF(DATA!A31=$J$7,DATA!G31,"")</f>
        <v/>
      </c>
      <c r="E44" s="21"/>
      <c r="F44" s="22" t="str">
        <f>IF(DATA!A31=$J$7,DATA!E31,"")</f>
        <v/>
      </c>
      <c r="G44" s="23" t="str">
        <f>IF(DATA!A31=$J$7,DATA!H31,"")</f>
        <v/>
      </c>
      <c r="H44" s="24">
        <f>IF(DATA!A31=$J$7,DATA!L31,0)</f>
        <v>0</v>
      </c>
      <c r="I44" s="24">
        <f>IF(DATA!A31=$J$7,DATA!M31,0)</f>
        <v>0</v>
      </c>
      <c r="J44" s="24" t="str">
        <f>IF(DATA!A31=$J$7,DATA!N31,"")</f>
        <v/>
      </c>
      <c r="L44" s="5" t="str">
        <f>IF(DATA!A31=$J$7,"x","")</f>
        <v/>
      </c>
    </row>
    <row r="45" spans="3:226" hidden="1" x14ac:dyDescent="0.35">
      <c r="C45" s="19" t="str">
        <f>IF(L45="","",MAX($C$16:C44)+1)</f>
        <v/>
      </c>
      <c r="D45" s="20" t="str">
        <f>IF(DATA!A32=$J$7,DATA!G32,"")</f>
        <v/>
      </c>
      <c r="E45" s="21"/>
      <c r="F45" s="22" t="str">
        <f>IF(DATA!A32=$J$7,DATA!E32,"")</f>
        <v/>
      </c>
      <c r="G45" s="23" t="str">
        <f>IF(DATA!A32=$J$7,DATA!H32,"")</f>
        <v/>
      </c>
      <c r="H45" s="24">
        <f>IF(DATA!A32=$J$7,DATA!L32,0)</f>
        <v>0</v>
      </c>
      <c r="I45" s="24">
        <f>IF(DATA!A32=$J$7,DATA!M32,0)</f>
        <v>0</v>
      </c>
      <c r="J45" s="24" t="str">
        <f>IF(DATA!A32=$J$7,DATA!N32,"")</f>
        <v/>
      </c>
      <c r="L45" s="5" t="str">
        <f>IF(DATA!A32=$J$7,"x","")</f>
        <v/>
      </c>
    </row>
    <row r="46" spans="3:226" hidden="1" x14ac:dyDescent="0.35">
      <c r="C46" s="19" t="str">
        <f>IF(L46="","",MAX($C$16:C45)+1)</f>
        <v/>
      </c>
      <c r="D46" s="20" t="str">
        <f>IF(DATA!A33=$J$7,DATA!G33,"")</f>
        <v/>
      </c>
      <c r="E46" s="21"/>
      <c r="F46" s="22" t="str">
        <f>IF(DATA!A33=$J$7,DATA!E33,"")</f>
        <v/>
      </c>
      <c r="G46" s="23" t="str">
        <f>IF(DATA!A33=$J$7,DATA!H33,"")</f>
        <v/>
      </c>
      <c r="H46" s="24">
        <f>IF(DATA!A33=$J$7,DATA!L33,0)</f>
        <v>0</v>
      </c>
      <c r="I46" s="24">
        <f>IF(DATA!A33=$J$7,DATA!M33,0)</f>
        <v>0</v>
      </c>
      <c r="J46" s="24" t="str">
        <f>IF(DATA!A33=$J$7,DATA!N33,"")</f>
        <v/>
      </c>
      <c r="L46" s="5" t="str">
        <f>IF(DATA!A33=$J$7,"x","")</f>
        <v/>
      </c>
    </row>
    <row r="47" spans="3:226" hidden="1" x14ac:dyDescent="0.35">
      <c r="C47" s="19" t="str">
        <f>IF(L47="","",MAX($C$16:C46)+1)</f>
        <v/>
      </c>
      <c r="D47" s="20" t="str">
        <f>IF(DATA!A34=$J$7,DATA!G34,"")</f>
        <v/>
      </c>
      <c r="E47" s="21"/>
      <c r="F47" s="22" t="str">
        <f>IF(DATA!A34=$J$7,DATA!E34,"")</f>
        <v/>
      </c>
      <c r="G47" s="23" t="str">
        <f>IF(DATA!A34=$J$7,DATA!H34,"")</f>
        <v/>
      </c>
      <c r="H47" s="24">
        <f>IF(DATA!A34=$J$7,DATA!L34,0)</f>
        <v>0</v>
      </c>
      <c r="I47" s="24">
        <f>IF(DATA!A34=$J$7,DATA!M34,0)</f>
        <v>0</v>
      </c>
      <c r="J47" s="24" t="str">
        <f>IF(DATA!A34=$J$7,DATA!N34,"")</f>
        <v/>
      </c>
      <c r="L47" s="5" t="str">
        <f>IF(DATA!A34=$J$7,"x","")</f>
        <v/>
      </c>
    </row>
    <row r="48" spans="3:226" hidden="1" x14ac:dyDescent="0.35">
      <c r="C48" s="19" t="str">
        <f>IF(L48="","",MAX($C$16:C47)+1)</f>
        <v/>
      </c>
      <c r="D48" s="20" t="str">
        <f>IF(DATA!A35=$J$7,DATA!G35,"")</f>
        <v/>
      </c>
      <c r="E48" s="21"/>
      <c r="F48" s="22" t="str">
        <f>IF(DATA!A35=$J$7,DATA!E35,"")</f>
        <v/>
      </c>
      <c r="G48" s="23" t="str">
        <f>IF(DATA!A35=$J$7,DATA!H35,"")</f>
        <v/>
      </c>
      <c r="H48" s="24">
        <f>IF(DATA!A35=$J$7,DATA!L35,0)</f>
        <v>0</v>
      </c>
      <c r="I48" s="24">
        <f>IF(DATA!A35=$J$7,DATA!M35,0)</f>
        <v>0</v>
      </c>
      <c r="J48" s="24" t="str">
        <f>IF(DATA!A35=$J$7,DATA!N35,"")</f>
        <v/>
      </c>
      <c r="L48" s="5" t="str">
        <f>IF(DATA!A35=$J$7,"x","")</f>
        <v/>
      </c>
    </row>
    <row r="49" spans="3:12" hidden="1" x14ac:dyDescent="0.35">
      <c r="C49" s="19" t="str">
        <f>IF(L49="","",MAX($C$16:C48)+1)</f>
        <v/>
      </c>
      <c r="D49" s="20" t="str">
        <f>IF(DATA!A36=$J$7,DATA!G36,"")</f>
        <v/>
      </c>
      <c r="E49" s="21"/>
      <c r="F49" s="22" t="str">
        <f>IF(DATA!A36=$J$7,DATA!E36,"")</f>
        <v/>
      </c>
      <c r="G49" s="23" t="str">
        <f>IF(DATA!A36=$J$7,DATA!H36,"")</f>
        <v/>
      </c>
      <c r="H49" s="24">
        <f>IF(DATA!A36=$J$7,DATA!L36,0)</f>
        <v>0</v>
      </c>
      <c r="I49" s="24">
        <f>IF(DATA!A36=$J$7,DATA!M36,0)</f>
        <v>0</v>
      </c>
      <c r="J49" s="24" t="str">
        <f>IF(DATA!A36=$J$7,DATA!N36,"")</f>
        <v/>
      </c>
      <c r="L49" s="5" t="str">
        <f>IF(DATA!A36=$J$7,"x","")</f>
        <v/>
      </c>
    </row>
    <row r="50" spans="3:12" hidden="1" x14ac:dyDescent="0.35">
      <c r="C50" s="19" t="str">
        <f>IF(L50="","",MAX($C$16:C49)+1)</f>
        <v/>
      </c>
      <c r="D50" s="20" t="str">
        <f>IF(DATA!A37=$J$7,DATA!G37,"")</f>
        <v/>
      </c>
      <c r="E50" s="21"/>
      <c r="F50" s="22" t="str">
        <f>IF(DATA!A37=$J$7,DATA!E37,"")</f>
        <v/>
      </c>
      <c r="G50" s="23" t="str">
        <f>IF(DATA!A37=$J$7,DATA!H37,"")</f>
        <v/>
      </c>
      <c r="H50" s="24">
        <f>IF(DATA!A37=$J$7,DATA!L37,0)</f>
        <v>0</v>
      </c>
      <c r="I50" s="24">
        <f>IF(DATA!A37=$J$7,DATA!M37,0)</f>
        <v>0</v>
      </c>
      <c r="J50" s="24" t="str">
        <f>IF(DATA!A37=$J$7,DATA!N37,"")</f>
        <v/>
      </c>
      <c r="L50" s="5" t="str">
        <f>IF(DATA!A37=$J$7,"x","")</f>
        <v/>
      </c>
    </row>
    <row r="51" spans="3:12" hidden="1" x14ac:dyDescent="0.35">
      <c r="C51" s="19" t="str">
        <f>IF(L51="","",MAX($C$16:C50)+1)</f>
        <v/>
      </c>
      <c r="D51" s="20" t="str">
        <f>IF(DATA!A38=$J$7,DATA!G38,"")</f>
        <v/>
      </c>
      <c r="E51" s="21"/>
      <c r="F51" s="22" t="str">
        <f>IF(DATA!A38=$J$7,DATA!E38,"")</f>
        <v/>
      </c>
      <c r="G51" s="23" t="str">
        <f>IF(DATA!A38=$J$7,DATA!H38,"")</f>
        <v/>
      </c>
      <c r="H51" s="24">
        <f>IF(DATA!A38=$J$7,DATA!L38,0)</f>
        <v>0</v>
      </c>
      <c r="I51" s="24">
        <f>IF(DATA!A38=$J$7,DATA!M38,0)</f>
        <v>0</v>
      </c>
      <c r="J51" s="24" t="str">
        <f>IF(DATA!A38=$J$7,DATA!N38,"")</f>
        <v/>
      </c>
      <c r="L51" s="5" t="str">
        <f>IF(DATA!A38=$J$7,"x","")</f>
        <v/>
      </c>
    </row>
    <row r="52" spans="3:12" hidden="1" x14ac:dyDescent="0.35">
      <c r="C52" s="19" t="str">
        <f>IF(L52="","",MAX($C$16:C51)+1)</f>
        <v/>
      </c>
      <c r="D52" s="20" t="str">
        <f>IF(DATA!A39=$J$7,DATA!G39,"")</f>
        <v/>
      </c>
      <c r="E52" s="21"/>
      <c r="F52" s="22" t="str">
        <f>IF(DATA!A39=$J$7,DATA!E39,"")</f>
        <v/>
      </c>
      <c r="G52" s="23" t="str">
        <f>IF(DATA!A39=$J$7,DATA!H39,"")</f>
        <v/>
      </c>
      <c r="H52" s="24">
        <f>IF(DATA!A39=$J$7,DATA!L39,0)</f>
        <v>0</v>
      </c>
      <c r="I52" s="24">
        <f>IF(DATA!A39=$J$7,DATA!M39,0)</f>
        <v>0</v>
      </c>
      <c r="J52" s="24" t="str">
        <f>IF(DATA!A39=$J$7,DATA!N39,"")</f>
        <v/>
      </c>
      <c r="L52" s="5" t="str">
        <f>IF(DATA!A39=$J$7,"x","")</f>
        <v/>
      </c>
    </row>
    <row r="53" spans="3:12" hidden="1" x14ac:dyDescent="0.35">
      <c r="C53" s="19" t="str">
        <f>IF(L53="","",MAX($C$16:C52)+1)</f>
        <v/>
      </c>
      <c r="D53" s="20" t="str">
        <f>IF(DATA!A40=$J$7,DATA!G40,"")</f>
        <v/>
      </c>
      <c r="E53" s="21"/>
      <c r="F53" s="22" t="str">
        <f>IF(DATA!A40=$J$7,DATA!E40,"")</f>
        <v/>
      </c>
      <c r="G53" s="23" t="str">
        <f>IF(DATA!A40=$J$7,DATA!H40,"")</f>
        <v/>
      </c>
      <c r="H53" s="24">
        <f>IF(DATA!A40=$J$7,DATA!L40,0)</f>
        <v>0</v>
      </c>
      <c r="I53" s="24">
        <f>IF(DATA!A40=$J$7,DATA!M40,0)</f>
        <v>0</v>
      </c>
      <c r="J53" s="24" t="str">
        <f>IF(DATA!A40=$J$7,DATA!N40,"")</f>
        <v/>
      </c>
      <c r="L53" s="5" t="str">
        <f>IF(DATA!A40=$J$7,"x","")</f>
        <v/>
      </c>
    </row>
    <row r="54" spans="3:12" hidden="1" x14ac:dyDescent="0.35">
      <c r="C54" s="19" t="str">
        <f>IF(L54="","",MAX($C$16:C53)+1)</f>
        <v/>
      </c>
      <c r="D54" s="20" t="str">
        <f>IF(DATA!A41=$J$7,DATA!G41,"")</f>
        <v/>
      </c>
      <c r="E54" s="21"/>
      <c r="F54" s="22" t="str">
        <f>IF(DATA!A41=$J$7,DATA!E41,"")</f>
        <v/>
      </c>
      <c r="G54" s="23" t="str">
        <f>IF(DATA!A41=$J$7,DATA!H41,"")</f>
        <v/>
      </c>
      <c r="H54" s="24">
        <f>IF(DATA!A41=$J$7,DATA!L41,0)</f>
        <v>0</v>
      </c>
      <c r="I54" s="24">
        <f>IF(DATA!A41=$J$7,DATA!M41,0)</f>
        <v>0</v>
      </c>
      <c r="J54" s="24" t="str">
        <f>IF(DATA!A41=$J$7,DATA!N41,"")</f>
        <v/>
      </c>
      <c r="L54" s="5" t="str">
        <f>IF(DATA!A41=$J$7,"x","")</f>
        <v/>
      </c>
    </row>
    <row r="55" spans="3:12" hidden="1" x14ac:dyDescent="0.35">
      <c r="C55" s="19" t="str">
        <f>IF(L55="","",MAX($C$16:C54)+1)</f>
        <v/>
      </c>
      <c r="D55" s="20" t="str">
        <f>IF(DATA!A42=$J$7,DATA!G42,"")</f>
        <v/>
      </c>
      <c r="E55" s="21"/>
      <c r="F55" s="22" t="str">
        <f>IF(DATA!A42=$J$7,DATA!E42,"")</f>
        <v/>
      </c>
      <c r="G55" s="23" t="str">
        <f>IF(DATA!A42=$J$7,DATA!H42,"")</f>
        <v/>
      </c>
      <c r="H55" s="24">
        <f>IF(DATA!A42=$J$7,DATA!L42,0)</f>
        <v>0</v>
      </c>
      <c r="I55" s="24">
        <f>IF(DATA!A42=$J$7,DATA!M42,0)</f>
        <v>0</v>
      </c>
      <c r="J55" s="24" t="str">
        <f>IF(DATA!A42=$J$7,DATA!N42,"")</f>
        <v/>
      </c>
      <c r="L55" s="5" t="str">
        <f>IF(DATA!A42=$J$7,"x","")</f>
        <v/>
      </c>
    </row>
    <row r="56" spans="3:12" hidden="1" x14ac:dyDescent="0.35">
      <c r="C56" s="19" t="str">
        <f>IF(L56="","",MAX($C$16:C55)+1)</f>
        <v/>
      </c>
      <c r="D56" s="20" t="str">
        <f>IF(DATA!A43=$J$7,DATA!G43,"")</f>
        <v/>
      </c>
      <c r="E56" s="21"/>
      <c r="F56" s="22" t="str">
        <f>IF(DATA!A43=$J$7,DATA!E43,"")</f>
        <v/>
      </c>
      <c r="G56" s="23" t="str">
        <f>IF(DATA!A43=$J$7,DATA!H43,"")</f>
        <v/>
      </c>
      <c r="H56" s="24">
        <f>IF(DATA!A43=$J$7,DATA!L43,0)</f>
        <v>0</v>
      </c>
      <c r="I56" s="24">
        <f>IF(DATA!A43=$J$7,DATA!M43,0)</f>
        <v>0</v>
      </c>
      <c r="J56" s="24" t="str">
        <f>IF(DATA!A43=$J$7,DATA!N43,"")</f>
        <v/>
      </c>
      <c r="L56" s="5" t="str">
        <f>IF(DATA!A43=$J$7,"x","")</f>
        <v/>
      </c>
    </row>
    <row r="57" spans="3:12" hidden="1" x14ac:dyDescent="0.35">
      <c r="C57" s="19" t="str">
        <f>IF(L57="","",MAX($C$16:C56)+1)</f>
        <v/>
      </c>
      <c r="D57" s="20" t="str">
        <f>IF(DATA!A44=$J$7,DATA!G44,"")</f>
        <v/>
      </c>
      <c r="E57" s="21"/>
      <c r="F57" s="22" t="str">
        <f>IF(DATA!A44=$J$7,DATA!E44,"")</f>
        <v/>
      </c>
      <c r="G57" s="23" t="str">
        <f>IF(DATA!A44=$J$7,DATA!H44,"")</f>
        <v/>
      </c>
      <c r="H57" s="24">
        <f>IF(DATA!A44=$J$7,DATA!L44,0)</f>
        <v>0</v>
      </c>
      <c r="I57" s="24">
        <f>IF(DATA!A44=$J$7,DATA!M44,0)</f>
        <v>0</v>
      </c>
      <c r="J57" s="24" t="str">
        <f>IF(DATA!A44=$J$7,DATA!N44,"")</f>
        <v/>
      </c>
      <c r="L57" s="5" t="str">
        <f>IF(DATA!A44=$J$7,"x","")</f>
        <v/>
      </c>
    </row>
    <row r="58" spans="3:12" hidden="1" x14ac:dyDescent="0.35">
      <c r="C58" s="19" t="str">
        <f>IF(L58="","",MAX($C$16:C57)+1)</f>
        <v/>
      </c>
      <c r="D58" s="20" t="str">
        <f>IF(DATA!A45=$J$7,DATA!G45,"")</f>
        <v/>
      </c>
      <c r="E58" s="21"/>
      <c r="F58" s="22" t="str">
        <f>IF(DATA!A45=$J$7,DATA!E45,"")</f>
        <v/>
      </c>
      <c r="G58" s="23" t="str">
        <f>IF(DATA!A45=$J$7,DATA!H45,"")</f>
        <v/>
      </c>
      <c r="H58" s="24">
        <f>IF(DATA!A45=$J$7,DATA!L45,0)</f>
        <v>0</v>
      </c>
      <c r="I58" s="24">
        <f>IF(DATA!A45=$J$7,DATA!M45,0)</f>
        <v>0</v>
      </c>
      <c r="J58" s="24" t="str">
        <f>IF(DATA!A45=$J$7,DATA!N45,"")</f>
        <v/>
      </c>
      <c r="L58" s="5" t="str">
        <f>IF(DATA!A45=$J$7,"x","")</f>
        <v/>
      </c>
    </row>
    <row r="59" spans="3:12" hidden="1" x14ac:dyDescent="0.35">
      <c r="C59" s="19" t="str">
        <f>IF(L59="","",MAX($C$16:C58)+1)</f>
        <v/>
      </c>
      <c r="D59" s="20" t="str">
        <f>IF(DATA!A46=$J$7,DATA!G46,"")</f>
        <v/>
      </c>
      <c r="E59" s="21"/>
      <c r="F59" s="22" t="str">
        <f>IF(DATA!A46=$J$7,DATA!E46,"")</f>
        <v/>
      </c>
      <c r="G59" s="23" t="str">
        <f>IF(DATA!A46=$J$7,DATA!H46,"")</f>
        <v/>
      </c>
      <c r="H59" s="24">
        <f>IF(DATA!A46=$J$7,DATA!L46,0)</f>
        <v>0</v>
      </c>
      <c r="I59" s="24">
        <f>IF(DATA!A46=$J$7,DATA!M46,0)</f>
        <v>0</v>
      </c>
      <c r="J59" s="24" t="str">
        <f>IF(DATA!A46=$J$7,DATA!N46,"")</f>
        <v/>
      </c>
      <c r="L59" s="5" t="str">
        <f>IF(DATA!A46=$J$7,"x","")</f>
        <v/>
      </c>
    </row>
    <row r="60" spans="3:12" hidden="1" x14ac:dyDescent="0.35">
      <c r="C60" s="19" t="str">
        <f>IF(L60="","",MAX($C$16:C59)+1)</f>
        <v/>
      </c>
      <c r="D60" s="20" t="str">
        <f>IF(DATA!A47=$J$7,DATA!G47,"")</f>
        <v/>
      </c>
      <c r="E60" s="21"/>
      <c r="F60" s="22" t="str">
        <f>IF(DATA!A47=$J$7,DATA!E47,"")</f>
        <v/>
      </c>
      <c r="G60" s="23" t="str">
        <f>IF(DATA!A47=$J$7,DATA!H47,"")</f>
        <v/>
      </c>
      <c r="H60" s="24">
        <f>IF(DATA!A47=$J$7,DATA!L47,0)</f>
        <v>0</v>
      </c>
      <c r="I60" s="24">
        <f>IF(DATA!A47=$J$7,DATA!M47,0)</f>
        <v>0</v>
      </c>
      <c r="J60" s="24" t="str">
        <f>IF(DATA!A47=$J$7,DATA!N47,"")</f>
        <v/>
      </c>
      <c r="L60" s="5" t="str">
        <f>IF(DATA!A47=$J$7,"x","")</f>
        <v/>
      </c>
    </row>
    <row r="61" spans="3:12" hidden="1" x14ac:dyDescent="0.35">
      <c r="C61" s="19" t="str">
        <f>IF(L61="","",MAX($C$16:C60)+1)</f>
        <v/>
      </c>
      <c r="D61" s="20" t="str">
        <f>IF(DATA!A48=$J$7,DATA!G48,"")</f>
        <v/>
      </c>
      <c r="E61" s="21"/>
      <c r="F61" s="22" t="str">
        <f>IF(DATA!A48=$J$7,DATA!E48,"")</f>
        <v/>
      </c>
      <c r="G61" s="23" t="str">
        <f>IF(DATA!A48=$J$7,DATA!H48,"")</f>
        <v/>
      </c>
      <c r="H61" s="24">
        <f>IF(DATA!A48=$J$7,DATA!L48,0)</f>
        <v>0</v>
      </c>
      <c r="I61" s="24">
        <f>IF(DATA!A48=$J$7,DATA!M48,0)</f>
        <v>0</v>
      </c>
      <c r="J61" s="24" t="str">
        <f>IF(DATA!A48=$J$7,DATA!N48,"")</f>
        <v/>
      </c>
      <c r="L61" s="5" t="str">
        <f>IF(DATA!A48=$J$7,"x","")</f>
        <v/>
      </c>
    </row>
    <row r="62" spans="3:12" hidden="1" x14ac:dyDescent="0.35">
      <c r="C62" s="19" t="str">
        <f>IF(L62="","",MAX($C$16:C61)+1)</f>
        <v/>
      </c>
      <c r="D62" s="20" t="str">
        <f>IF(DATA!A49=$J$7,DATA!G49,"")</f>
        <v/>
      </c>
      <c r="E62" s="21"/>
      <c r="F62" s="22" t="str">
        <f>IF(DATA!A49=$J$7,DATA!E49,"")</f>
        <v/>
      </c>
      <c r="G62" s="23" t="str">
        <f>IF(DATA!A49=$J$7,DATA!H49,"")</f>
        <v/>
      </c>
      <c r="H62" s="24">
        <f>IF(DATA!A49=$J$7,DATA!L49,0)</f>
        <v>0</v>
      </c>
      <c r="I62" s="24">
        <f>IF(DATA!A49=$J$7,DATA!M49,0)</f>
        <v>0</v>
      </c>
      <c r="J62" s="24" t="str">
        <f>IF(DATA!A49=$J$7,DATA!N49,"")</f>
        <v/>
      </c>
      <c r="L62" s="5" t="str">
        <f>IF(DATA!A49=$J$7,"x","")</f>
        <v/>
      </c>
    </row>
    <row r="63" spans="3:12" hidden="1" x14ac:dyDescent="0.35">
      <c r="C63" s="19" t="str">
        <f>IF(L63="","",MAX($C$16:C62)+1)</f>
        <v/>
      </c>
      <c r="D63" s="20" t="str">
        <f>IF(DATA!A50=$J$7,DATA!G50,"")</f>
        <v/>
      </c>
      <c r="E63" s="21"/>
      <c r="F63" s="22" t="str">
        <f>IF(DATA!A50=$J$7,DATA!E50,"")</f>
        <v/>
      </c>
      <c r="G63" s="23" t="str">
        <f>IF(DATA!A50=$J$7,DATA!H50,"")</f>
        <v/>
      </c>
      <c r="H63" s="24">
        <f>IF(DATA!A50=$J$7,DATA!L50,0)</f>
        <v>0</v>
      </c>
      <c r="I63" s="24">
        <f>IF(DATA!A50=$J$7,DATA!M50,0)</f>
        <v>0</v>
      </c>
      <c r="J63" s="24" t="str">
        <f>IF(DATA!A50=$J$7,DATA!N50,"")</f>
        <v/>
      </c>
      <c r="L63" s="5" t="str">
        <f>IF(DATA!A50=$J$7,"x","")</f>
        <v/>
      </c>
    </row>
    <row r="64" spans="3:12" hidden="1" x14ac:dyDescent="0.35">
      <c r="C64" s="19" t="str">
        <f>IF(L64="","",MAX($C$16:C63)+1)</f>
        <v/>
      </c>
      <c r="D64" s="20" t="str">
        <f>IF(DATA!A51=$J$7,DATA!G51,"")</f>
        <v/>
      </c>
      <c r="E64" s="21"/>
      <c r="F64" s="22" t="str">
        <f>IF(DATA!A51=$J$7,DATA!E51,"")</f>
        <v/>
      </c>
      <c r="G64" s="23" t="str">
        <f>IF(DATA!A51=$J$7,DATA!H51,"")</f>
        <v/>
      </c>
      <c r="H64" s="24">
        <f>IF(DATA!A51=$J$7,DATA!L51,0)</f>
        <v>0</v>
      </c>
      <c r="I64" s="24">
        <f>IF(DATA!A51=$J$7,DATA!M51,0)</f>
        <v>0</v>
      </c>
      <c r="J64" s="24" t="str">
        <f>IF(DATA!A51=$J$7,DATA!N51,"")</f>
        <v/>
      </c>
      <c r="L64" s="5" t="str">
        <f>IF(DATA!A51=$J$7,"x","")</f>
        <v/>
      </c>
    </row>
    <row r="65" spans="2:12" hidden="1" x14ac:dyDescent="0.35">
      <c r="C65" s="19" t="str">
        <f>IF(L65="","",MAX($C$16:C64)+1)</f>
        <v/>
      </c>
      <c r="D65" s="20" t="str">
        <f>IF(DATA!A52=$J$7,DATA!G52,"")</f>
        <v/>
      </c>
      <c r="E65" s="21"/>
      <c r="F65" s="22" t="str">
        <f>IF(DATA!A52=$J$7,DATA!E52,"")</f>
        <v/>
      </c>
      <c r="G65" s="23" t="str">
        <f>IF(DATA!A52=$J$7,DATA!H52,"")</f>
        <v/>
      </c>
      <c r="H65" s="24">
        <f>IF(DATA!A52=$J$7,DATA!L52,0)</f>
        <v>0</v>
      </c>
      <c r="I65" s="24">
        <f>IF(DATA!A52=$J$7,DATA!M52,0)</f>
        <v>0</v>
      </c>
      <c r="J65" s="24" t="str">
        <f>IF(DATA!A52=$J$7,DATA!N52,"")</f>
        <v/>
      </c>
      <c r="L65" s="5" t="str">
        <f>IF(DATA!A52=$J$7,"x","")</f>
        <v/>
      </c>
    </row>
    <row r="66" spans="2:12" hidden="1" x14ac:dyDescent="0.35">
      <c r="C66" s="19" t="str">
        <f>IF(L66="","",MAX($C$16:C65)+1)</f>
        <v/>
      </c>
      <c r="D66" s="20" t="str">
        <f>IF(DATA!A53=$J$7,DATA!G53,"")</f>
        <v/>
      </c>
      <c r="E66" s="21"/>
      <c r="F66" s="22" t="str">
        <f>IF(DATA!A53=$J$7,DATA!E53,"")</f>
        <v/>
      </c>
      <c r="G66" s="23" t="str">
        <f>IF(DATA!A53=$J$7,DATA!H53,"")</f>
        <v/>
      </c>
      <c r="H66" s="24">
        <f>IF(DATA!A53=$J$7,DATA!L53,0)</f>
        <v>0</v>
      </c>
      <c r="I66" s="24">
        <f>IF(DATA!A53=$J$7,DATA!M53,0)</f>
        <v>0</v>
      </c>
      <c r="J66" s="24" t="str">
        <f>IF(DATA!A53=$J$7,DATA!N53,"")</f>
        <v/>
      </c>
      <c r="L66" s="5" t="str">
        <f>IF(DATA!A53=$J$7,"x","")</f>
        <v/>
      </c>
    </row>
    <row r="67" spans="2:12" hidden="1" x14ac:dyDescent="0.35">
      <c r="C67" s="19" t="str">
        <f>IF(L67="","",MAX($C$16:C66)+1)</f>
        <v/>
      </c>
      <c r="D67" s="20" t="str">
        <f>IF(DATA!A54=$J$7,DATA!G54,"")</f>
        <v/>
      </c>
      <c r="E67" s="21"/>
      <c r="F67" s="22" t="str">
        <f>IF(DATA!A54=$J$7,DATA!E54,"")</f>
        <v/>
      </c>
      <c r="G67" s="23" t="str">
        <f>IF(DATA!A54=$J$7,DATA!H54,"")</f>
        <v/>
      </c>
      <c r="H67" s="24">
        <f>IF(DATA!A54=$J$7,DATA!L54,0)</f>
        <v>0</v>
      </c>
      <c r="I67" s="24">
        <f>IF(DATA!A54=$J$7,DATA!M54,0)</f>
        <v>0</v>
      </c>
      <c r="J67" s="24" t="str">
        <f>IF(DATA!A54=$J$7,DATA!N54,"")</f>
        <v/>
      </c>
      <c r="L67" s="5" t="str">
        <f>IF(DATA!A54=$J$7,"x","")</f>
        <v/>
      </c>
    </row>
    <row r="68" spans="2:12" x14ac:dyDescent="0.35">
      <c r="C68" s="26"/>
      <c r="D68" s="27" t="s">
        <v>143</v>
      </c>
      <c r="E68" s="28"/>
      <c r="F68" s="29" t="s">
        <v>144</v>
      </c>
      <c r="G68" s="29" t="s">
        <v>144</v>
      </c>
      <c r="H68" s="30">
        <f>SUM(H17:H67)</f>
        <v>3150</v>
      </c>
      <c r="I68" s="29" t="s">
        <v>144</v>
      </c>
      <c r="J68" s="30">
        <f>SUM(J17:J67)</f>
        <v>24588092</v>
      </c>
      <c r="L68" s="5" t="s">
        <v>144</v>
      </c>
    </row>
    <row r="69" spans="2:12" x14ac:dyDescent="0.35">
      <c r="L69" s="5" t="s">
        <v>144</v>
      </c>
    </row>
    <row r="70" spans="2:12" x14ac:dyDescent="0.35">
      <c r="C70" s="31" t="s">
        <v>145</v>
      </c>
      <c r="L70" s="5" t="s">
        <v>144</v>
      </c>
    </row>
    <row r="71" spans="2:12" x14ac:dyDescent="0.35">
      <c r="C71" s="31" t="s">
        <v>146</v>
      </c>
      <c r="L71" s="5" t="s">
        <v>144</v>
      </c>
    </row>
    <row r="72" spans="2:12" x14ac:dyDescent="0.35">
      <c r="L72" s="5" t="s">
        <v>144</v>
      </c>
    </row>
    <row r="73" spans="2:12" x14ac:dyDescent="0.35">
      <c r="L73" s="5" t="s">
        <v>144</v>
      </c>
    </row>
    <row r="74" spans="2:12" x14ac:dyDescent="0.35">
      <c r="H74" s="49">
        <f>E7</f>
        <v>42643</v>
      </c>
      <c r="I74" s="49"/>
      <c r="J74" s="49"/>
      <c r="L74" s="5" t="s">
        <v>144</v>
      </c>
    </row>
    <row r="75" spans="2:12" x14ac:dyDescent="0.35">
      <c r="B75" s="25"/>
      <c r="C75" s="32" t="s">
        <v>147</v>
      </c>
      <c r="D75" s="25"/>
      <c r="E75" s="25" t="s">
        <v>148</v>
      </c>
      <c r="F75" s="25"/>
      <c r="G75" s="25" t="s">
        <v>149</v>
      </c>
      <c r="H75" s="6"/>
      <c r="I75" s="33" t="s">
        <v>150</v>
      </c>
      <c r="J75" s="25"/>
      <c r="K75" s="25"/>
      <c r="L75" s="5" t="s">
        <v>144</v>
      </c>
    </row>
    <row r="76" spans="2:12" x14ac:dyDescent="0.35">
      <c r="B76" s="11"/>
      <c r="C76" s="34" t="s">
        <v>151</v>
      </c>
      <c r="D76" s="11"/>
      <c r="E76" s="11" t="s">
        <v>151</v>
      </c>
      <c r="F76" s="11"/>
      <c r="G76" s="11" t="s">
        <v>151</v>
      </c>
      <c r="H76" s="13"/>
      <c r="I76" s="35" t="s">
        <v>152</v>
      </c>
      <c r="J76" s="11"/>
      <c r="K76" s="11"/>
      <c r="L76" s="5" t="s">
        <v>144</v>
      </c>
    </row>
    <row r="77" spans="2:12" x14ac:dyDescent="0.35">
      <c r="B77" s="11"/>
      <c r="C77" s="11"/>
      <c r="D77" s="11"/>
      <c r="E77" s="11"/>
      <c r="F77" s="11"/>
      <c r="G77" s="11"/>
      <c r="H77" s="13"/>
      <c r="I77" s="36" t="s">
        <v>151</v>
      </c>
      <c r="J77" s="36"/>
      <c r="K77" s="11"/>
      <c r="L77" s="5" t="s">
        <v>144</v>
      </c>
    </row>
    <row r="78" spans="2:12" x14ac:dyDescent="0.35">
      <c r="B78" s="11"/>
      <c r="C78" s="11"/>
      <c r="D78" s="11"/>
      <c r="E78" s="11"/>
      <c r="F78" s="11"/>
      <c r="G78" s="11"/>
      <c r="H78" s="13"/>
      <c r="I78" s="11"/>
      <c r="J78" s="11"/>
      <c r="K78" s="11"/>
      <c r="L78" s="5" t="s">
        <v>144</v>
      </c>
    </row>
    <row r="79" spans="2:12" x14ac:dyDescent="0.35">
      <c r="B79" s="11"/>
      <c r="C79" s="11"/>
      <c r="D79" s="11"/>
      <c r="E79" s="11"/>
      <c r="F79" s="11"/>
      <c r="G79" s="11"/>
      <c r="H79" s="13"/>
      <c r="I79" s="11"/>
      <c r="J79" s="11"/>
      <c r="K79" s="11"/>
      <c r="L79" s="5" t="s">
        <v>144</v>
      </c>
    </row>
  </sheetData>
  <autoFilter ref="C16:L79" xr:uid="{12821D8A-215B-41BA-9249-DA7D230317BE}">
    <filterColumn colId="9">
      <customFilters>
        <customFilter operator="notEqual" val=" "/>
      </customFilters>
    </filterColumn>
  </autoFilter>
  <mergeCells count="2">
    <mergeCell ref="E7:H7"/>
    <mergeCell ref="H74:J74"/>
  </mergeCells>
  <dataValidations disablePrompts="1" count="1">
    <dataValidation type="list"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xr:uid="{A62D0796-AF6E-421E-9BB3-2BEE64CE3CDB}">
      <formula1>SO_PHIEU</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PhieuNK</vt:lpstr>
      <vt:lpstr>KHO</vt:lpstr>
      <vt:lpstr>PhieuNK!Print_Area</vt:lpstr>
      <vt:lpstr>SO_PHIEU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IBM</cp:lastModifiedBy>
  <cp:lastPrinted>2019-08-10T04:17:56Z</cp:lastPrinted>
  <dcterms:created xsi:type="dcterms:W3CDTF">2019-08-10T01:23:50Z</dcterms:created>
  <dcterms:modified xsi:type="dcterms:W3CDTF">2019-08-12T03:01:03Z</dcterms:modified>
</cp:coreProperties>
</file>